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65" windowWidth="15195" windowHeight="8385" activeTab="2"/>
  </bookViews>
  <sheets>
    <sheet name="Общая" sheetId="7" r:id="rId1"/>
    <sheet name="мужчины, женщины" sheetId="5" r:id="rId2"/>
    <sheet name="юниоры, юноирки" sheetId="2" r:id="rId3"/>
    <sheet name="1996-1997" sheetId="3" r:id="rId4"/>
    <sheet name="1998-1999" sheetId="4" r:id="rId5"/>
    <sheet name="2000-2001" sheetId="6" r:id="rId6"/>
  </sheets>
  <calcPr calcId="145621"/>
</workbook>
</file>

<file path=xl/calcChain.xml><?xml version="1.0" encoding="utf-8"?>
<calcChain xmlns="http://schemas.openxmlformats.org/spreadsheetml/2006/main">
  <c r="R42" i="7" l="1"/>
  <c r="R33" i="7"/>
  <c r="R25" i="7"/>
  <c r="R18" i="7"/>
  <c r="R12" i="7"/>
  <c r="R4" i="7"/>
  <c r="J4" i="7"/>
  <c r="J42" i="7"/>
  <c r="J33" i="7"/>
  <c r="J25" i="7"/>
  <c r="J18" i="7"/>
  <c r="J12" i="7"/>
  <c r="AR13" i="7" l="1"/>
  <c r="AR18" i="7"/>
  <c r="AR14" i="7"/>
  <c r="AR33" i="7"/>
  <c r="AR4" i="7"/>
  <c r="AR34" i="7"/>
  <c r="AR25" i="7"/>
  <c r="AR19" i="7"/>
  <c r="AR35" i="7"/>
  <c r="AR36" i="7"/>
  <c r="AR5" i="7"/>
  <c r="AR37" i="7"/>
  <c r="AR26" i="7"/>
  <c r="AR42" i="7"/>
  <c r="AR27" i="7"/>
  <c r="AR38" i="7"/>
  <c r="AR7" i="7"/>
  <c r="AR15" i="7"/>
  <c r="AR6" i="7"/>
  <c r="AR20" i="7"/>
  <c r="AR39" i="7"/>
  <c r="AR21" i="7"/>
  <c r="AR30" i="7"/>
  <c r="AR16" i="7"/>
  <c r="AR31" i="7"/>
  <c r="AR22" i="7"/>
  <c r="AR17" i="7"/>
  <c r="AR40" i="7"/>
  <c r="AR28" i="7"/>
  <c r="AR23" i="7"/>
  <c r="AR32" i="7"/>
  <c r="AR43" i="7"/>
  <c r="AR24" i="7"/>
  <c r="AR41" i="7"/>
  <c r="AR11" i="7"/>
  <c r="AR29" i="7"/>
  <c r="AR10" i="7"/>
  <c r="AR44" i="7"/>
  <c r="AR8" i="7"/>
  <c r="AR9" i="7"/>
  <c r="AR12" i="7"/>
  <c r="AN13" i="7"/>
  <c r="AN18" i="7"/>
  <c r="AN33" i="7"/>
  <c r="AN4" i="7"/>
  <c r="AN14" i="7"/>
  <c r="AN35" i="7"/>
  <c r="AN34" i="7"/>
  <c r="AN25" i="7"/>
  <c r="AN19" i="7"/>
  <c r="AN36" i="7"/>
  <c r="AN5" i="7"/>
  <c r="AN42" i="7"/>
  <c r="AN26" i="7"/>
  <c r="AN37" i="7"/>
  <c r="AN38" i="7"/>
  <c r="AN7" i="7"/>
  <c r="AN15" i="7"/>
  <c r="AN28" i="7"/>
  <c r="AN20" i="7"/>
  <c r="AN21" i="7"/>
  <c r="AN30" i="7"/>
  <c r="AN16" i="7"/>
  <c r="AN31" i="7"/>
  <c r="AN22" i="7"/>
  <c r="AN17" i="7"/>
  <c r="AN40" i="7"/>
  <c r="AN23" i="7"/>
  <c r="AN32" i="7"/>
  <c r="AN10" i="7"/>
  <c r="AN24" i="7"/>
  <c r="AN41" i="7"/>
  <c r="AN12" i="7"/>
  <c r="AF13" i="7"/>
  <c r="AF18" i="7"/>
  <c r="AF33" i="7"/>
  <c r="AF4" i="7"/>
  <c r="AF14" i="7"/>
  <c r="AF35" i="7"/>
  <c r="AF34" i="7"/>
  <c r="AF25" i="7"/>
  <c r="AF19" i="7"/>
  <c r="AF36" i="7"/>
  <c r="AF6" i="7"/>
  <c r="AF26" i="7"/>
  <c r="AF37" i="7"/>
  <c r="AF27" i="7"/>
  <c r="AF38" i="7"/>
  <c r="AF7" i="7"/>
  <c r="AF15" i="7"/>
  <c r="AF28" i="7"/>
  <c r="AF20" i="7"/>
  <c r="AF39" i="7"/>
  <c r="AF21" i="7"/>
  <c r="AF16" i="7"/>
  <c r="AF31" i="7"/>
  <c r="AF22" i="7"/>
  <c r="AF40" i="7"/>
  <c r="AF23" i="7"/>
  <c r="AF12" i="7"/>
  <c r="X13" i="7"/>
  <c r="X18" i="7"/>
  <c r="X33" i="7"/>
  <c r="X4" i="7"/>
  <c r="X14" i="7"/>
  <c r="X35" i="7"/>
  <c r="X34" i="7"/>
  <c r="X25" i="7"/>
  <c r="X19" i="7"/>
  <c r="X36" i="7"/>
  <c r="X5" i="7"/>
  <c r="X42" i="7"/>
  <c r="X6" i="7"/>
  <c r="X26" i="7"/>
  <c r="X37" i="7"/>
  <c r="X27" i="7"/>
  <c r="X38" i="7"/>
  <c r="X15" i="7"/>
  <c r="X20" i="7"/>
  <c r="X39" i="7"/>
  <c r="X21" i="7"/>
  <c r="X29" i="7"/>
  <c r="X30" i="7"/>
  <c r="X16" i="7"/>
  <c r="X31" i="7"/>
  <c r="X22" i="7"/>
  <c r="X32" i="7"/>
  <c r="X24" i="7"/>
  <c r="X41" i="7"/>
  <c r="X12" i="7"/>
  <c r="P13" i="7"/>
  <c r="P18" i="7"/>
  <c r="P33" i="7"/>
  <c r="P4" i="7"/>
  <c r="P14" i="7"/>
  <c r="P35" i="7"/>
  <c r="P34" i="7"/>
  <c r="P25" i="7"/>
  <c r="P19" i="7"/>
  <c r="P36" i="7"/>
  <c r="P5" i="7"/>
  <c r="P42" i="7"/>
  <c r="P6" i="7"/>
  <c r="P26" i="7"/>
  <c r="P37" i="7"/>
  <c r="P27" i="7"/>
  <c r="P38" i="7"/>
  <c r="P15" i="7"/>
  <c r="P20" i="7"/>
  <c r="P39" i="7"/>
  <c r="P21" i="7"/>
  <c r="P29" i="7"/>
  <c r="P30" i="7"/>
  <c r="P16" i="7"/>
  <c r="P17" i="7"/>
  <c r="P40" i="7"/>
  <c r="P43" i="7"/>
  <c r="P44" i="7"/>
  <c r="P24" i="7"/>
  <c r="P11" i="7"/>
  <c r="P12" i="7"/>
  <c r="H33" i="7"/>
  <c r="H4" i="7"/>
  <c r="H35" i="7"/>
  <c r="H36" i="7"/>
  <c r="H5" i="7"/>
  <c r="H42" i="7"/>
  <c r="H6" i="7"/>
  <c r="H26" i="7"/>
  <c r="H28" i="7"/>
  <c r="H29" i="7"/>
  <c r="H8" i="7"/>
  <c r="H9" i="7"/>
  <c r="H10" i="7"/>
  <c r="H44" i="7"/>
  <c r="H12" i="7"/>
  <c r="AS4" i="2" l="1"/>
  <c r="AS5" i="2"/>
  <c r="AS6" i="2"/>
  <c r="AS10" i="2"/>
  <c r="AS7" i="2"/>
  <c r="AS14" i="2"/>
  <c r="AS9" i="2"/>
  <c r="AS12" i="2"/>
  <c r="AS15" i="2"/>
  <c r="AS13" i="2"/>
  <c r="AS11" i="2"/>
  <c r="AS29" i="2"/>
  <c r="AS21" i="2"/>
  <c r="AS23" i="2"/>
  <c r="AS8" i="2"/>
  <c r="BS4" i="5" l="1"/>
  <c r="BS6" i="5"/>
  <c r="BS7" i="5"/>
  <c r="BS8" i="5"/>
  <c r="BS11" i="5"/>
  <c r="BS10" i="5"/>
  <c r="BS19" i="5"/>
  <c r="BS5" i="5"/>
  <c r="BQ9" i="5"/>
  <c r="BS9" i="5" s="1"/>
  <c r="BQ13" i="5"/>
  <c r="BS13" i="5" s="1"/>
  <c r="BQ12" i="5"/>
  <c r="BS12" i="5" s="1"/>
  <c r="BQ15" i="5"/>
  <c r="BS15" i="5" s="1"/>
  <c r="BQ17" i="5"/>
  <c r="BS17" i="5" s="1"/>
  <c r="BQ16" i="5"/>
  <c r="BS16" i="5" s="1"/>
  <c r="BQ18" i="5"/>
  <c r="BS18" i="5" s="1"/>
  <c r="BQ23" i="5"/>
  <c r="BQ24" i="5"/>
  <c r="BQ26" i="5"/>
  <c r="BQ27" i="5"/>
  <c r="BQ21" i="5"/>
  <c r="BQ14" i="5"/>
  <c r="BQ30" i="5"/>
  <c r="BQ28" i="5"/>
  <c r="BQ25" i="5"/>
  <c r="BQ31" i="5"/>
  <c r="BQ32" i="5"/>
  <c r="BQ29" i="5"/>
  <c r="BQ33" i="5"/>
  <c r="BQ34" i="5"/>
  <c r="BQ35" i="5"/>
  <c r="AI25" i="5"/>
  <c r="AI23" i="5"/>
  <c r="BS23" i="5" s="1"/>
  <c r="AI27" i="5"/>
  <c r="AI21" i="5"/>
  <c r="AI20" i="5"/>
  <c r="BS20" i="5" s="1"/>
  <c r="AI22" i="5"/>
  <c r="BS22" i="5" s="1"/>
  <c r="AI29" i="5"/>
  <c r="AI26" i="5"/>
  <c r="AI24" i="5"/>
  <c r="BS24" i="5" s="1"/>
  <c r="AI31" i="5"/>
  <c r="AI35" i="5"/>
  <c r="AI34" i="5"/>
  <c r="AI28" i="5"/>
  <c r="BS28" i="5" s="1"/>
  <c r="AI14" i="5"/>
  <c r="AI30" i="5"/>
  <c r="BS30" i="5" s="1"/>
  <c r="AI33" i="5"/>
  <c r="BS33" i="5" s="1"/>
  <c r="AI32" i="5"/>
  <c r="BS34" i="5" l="1"/>
  <c r="BS35" i="5"/>
  <c r="BS29" i="5"/>
  <c r="BS27" i="5"/>
  <c r="BS14" i="5"/>
  <c r="BS31" i="5"/>
  <c r="BS21" i="5"/>
  <c r="BS32" i="5"/>
  <c r="BS26" i="5"/>
  <c r="BS25" i="5"/>
  <c r="S16" i="6"/>
  <c r="S9" i="6"/>
  <c r="S15" i="6"/>
  <c r="S11" i="6"/>
  <c r="S3" i="6"/>
  <c r="S12" i="6"/>
  <c r="S8" i="6"/>
  <c r="S6" i="6"/>
  <c r="S7" i="6"/>
  <c r="S17" i="6"/>
  <c r="S4" i="6"/>
  <c r="S13" i="6"/>
  <c r="S5" i="6"/>
  <c r="S10" i="6"/>
  <c r="U10" i="6" s="1"/>
  <c r="S14" i="6"/>
  <c r="J3" i="6"/>
  <c r="J11" i="6"/>
  <c r="U11" i="6" s="1"/>
  <c r="J15" i="6"/>
  <c r="J16" i="6"/>
  <c r="J13" i="6"/>
  <c r="U13" i="6" s="1"/>
  <c r="J9" i="6"/>
  <c r="J17" i="6"/>
  <c r="U17" i="6" s="1"/>
  <c r="J5" i="6"/>
  <c r="J7" i="6"/>
  <c r="U7" i="6" s="1"/>
  <c r="J12" i="6"/>
  <c r="J8" i="6"/>
  <c r="U8" i="6" s="1"/>
  <c r="J6" i="6"/>
  <c r="J4" i="6"/>
  <c r="U4" i="6" s="1"/>
  <c r="J14" i="6"/>
  <c r="U14" i="6" s="1"/>
  <c r="U3" i="6" l="1"/>
  <c r="U6" i="6"/>
  <c r="U5" i="6"/>
  <c r="U16" i="6"/>
  <c r="U9" i="6"/>
  <c r="U12" i="6"/>
  <c r="U15" i="6"/>
  <c r="J5" i="3"/>
  <c r="J6" i="3"/>
  <c r="J4" i="3"/>
  <c r="J9" i="3"/>
  <c r="J7" i="3"/>
  <c r="J8" i="3"/>
  <c r="J12" i="3"/>
  <c r="J11" i="3"/>
  <c r="J13" i="3"/>
  <c r="J10" i="3"/>
  <c r="J14" i="3"/>
  <c r="J16" i="3"/>
  <c r="J18" i="3"/>
  <c r="J17" i="3"/>
  <c r="J20" i="3"/>
  <c r="J15" i="3"/>
  <c r="J19" i="3"/>
  <c r="J22" i="3"/>
  <c r="J26" i="3"/>
  <c r="J25" i="3"/>
  <c r="J24" i="3"/>
  <c r="J27" i="3"/>
  <c r="J21" i="3"/>
  <c r="J23" i="3"/>
  <c r="J28" i="3"/>
  <c r="U28" i="3" s="1"/>
  <c r="J29" i="3"/>
  <c r="U29" i="3" s="1"/>
  <c r="J30" i="3"/>
  <c r="J33" i="3"/>
  <c r="U33" i="3" s="1"/>
  <c r="J32" i="3"/>
  <c r="U32" i="3" s="1"/>
  <c r="S5" i="3"/>
  <c r="S6" i="3"/>
  <c r="S4" i="3"/>
  <c r="S9" i="3"/>
  <c r="S7" i="3"/>
  <c r="S8" i="3"/>
  <c r="S12" i="3"/>
  <c r="S11" i="3"/>
  <c r="S13" i="3"/>
  <c r="S10" i="3"/>
  <c r="S14" i="3"/>
  <c r="S16" i="3"/>
  <c r="S18" i="3"/>
  <c r="S17" i="3"/>
  <c r="S20" i="3"/>
  <c r="S15" i="3"/>
  <c r="S19" i="3"/>
  <c r="S22" i="3"/>
  <c r="S26" i="3"/>
  <c r="S25" i="3"/>
  <c r="S24" i="3"/>
  <c r="S27" i="3"/>
  <c r="S31" i="3"/>
  <c r="U7" i="3" l="1"/>
  <c r="U24" i="3"/>
  <c r="U19" i="3"/>
  <c r="U18" i="3"/>
  <c r="U13" i="3"/>
  <c r="U26" i="3"/>
  <c r="U20" i="3"/>
  <c r="U14" i="3"/>
  <c r="U12" i="3"/>
  <c r="U4" i="3"/>
  <c r="U27" i="3"/>
  <c r="U22" i="3"/>
  <c r="U17" i="3"/>
  <c r="U10" i="3"/>
  <c r="U8" i="3"/>
  <c r="U6" i="3"/>
  <c r="U5" i="3"/>
  <c r="U23" i="3"/>
  <c r="U30" i="3"/>
  <c r="U21" i="3"/>
  <c r="U25" i="3"/>
  <c r="U15" i="3"/>
  <c r="U16" i="3"/>
  <c r="U11" i="3"/>
  <c r="U9" i="3"/>
  <c r="U31" i="3"/>
  <c r="AA32" i="4"/>
  <c r="AA28" i="4"/>
  <c r="AA29" i="4"/>
  <c r="AA30" i="4"/>
  <c r="AA23" i="4"/>
  <c r="AA22" i="4"/>
  <c r="AA25" i="4"/>
  <c r="AA15" i="4"/>
  <c r="AA16" i="4"/>
  <c r="AA14" i="4"/>
  <c r="AA9" i="4"/>
  <c r="AA10" i="4"/>
  <c r="AA11" i="4"/>
  <c r="AA7" i="4"/>
  <c r="AA12" i="4"/>
  <c r="AA8" i="4"/>
  <c r="AA5" i="4"/>
  <c r="AA3" i="4"/>
  <c r="AA4" i="4"/>
  <c r="AA6" i="4" l="1"/>
  <c r="AA21" i="4"/>
  <c r="AA18" i="4"/>
  <c r="AA13" i="4"/>
  <c r="AA17" i="4"/>
  <c r="AA26" i="4"/>
  <c r="AA24" i="4"/>
  <c r="AA20" i="4"/>
  <c r="AA19" i="4"/>
  <c r="AA27" i="4"/>
  <c r="AA31" i="4"/>
  <c r="AA33" i="4"/>
  <c r="V18" i="2" l="1"/>
  <c r="AS18" i="2" s="1"/>
  <c r="V20" i="2"/>
  <c r="AS20" i="2" s="1"/>
  <c r="V26" i="2"/>
  <c r="AS26" i="2" s="1"/>
  <c r="V24" i="2"/>
  <c r="AS24" i="2" s="1"/>
  <c r="V30" i="2"/>
  <c r="AS30" i="2" s="1"/>
  <c r="V27" i="2"/>
  <c r="AS27" i="2" s="1"/>
  <c r="V22" i="2"/>
  <c r="AS22" i="2" s="1"/>
  <c r="V28" i="2"/>
  <c r="AS28" i="2" s="1"/>
  <c r="V25" i="2"/>
  <c r="AS25" i="2" s="1"/>
  <c r="V17" i="2"/>
  <c r="AS17" i="2" s="1"/>
  <c r="V16" i="2"/>
  <c r="AS16" i="2" s="1"/>
  <c r="V19" i="2"/>
  <c r="AS19" i="2" s="1"/>
</calcChain>
</file>

<file path=xl/sharedStrings.xml><?xml version="1.0" encoding="utf-8"?>
<sst xmlns="http://schemas.openxmlformats.org/spreadsheetml/2006/main" count="439" uniqueCount="133">
  <si>
    <t>Тюменская область</t>
  </si>
  <si>
    <t>Красноярский край</t>
  </si>
  <si>
    <t>Москва</t>
  </si>
  <si>
    <t>Алтайский край</t>
  </si>
  <si>
    <t>Омская область</t>
  </si>
  <si>
    <t>Санкт-Петербург</t>
  </si>
  <si>
    <t>Удмуртия республика</t>
  </si>
  <si>
    <t>ЯНАО</t>
  </si>
  <si>
    <t>Ульяновская область</t>
  </si>
  <si>
    <t>Саратовская область</t>
  </si>
  <si>
    <t>Республика Башкоторстан</t>
  </si>
  <si>
    <t>Республика Мордовия</t>
  </si>
  <si>
    <t>Мурманская область</t>
  </si>
  <si>
    <t>Челябинская область</t>
  </si>
  <si>
    <t>Московская область</t>
  </si>
  <si>
    <t>Республика Чувашия</t>
  </si>
  <si>
    <t>Свердловская область</t>
  </si>
  <si>
    <t>ХМАО-Югра</t>
  </si>
  <si>
    <t>Пермский край</t>
  </si>
  <si>
    <t>Смоленская область</t>
  </si>
  <si>
    <t>Камчатский край</t>
  </si>
  <si>
    <t>Ивановская область</t>
  </si>
  <si>
    <t>Курганская область</t>
  </si>
  <si>
    <t>Республика Коми</t>
  </si>
  <si>
    <t>Вологодская область</t>
  </si>
  <si>
    <t>Республика Карелия</t>
  </si>
  <si>
    <t>Новосибирская область</t>
  </si>
  <si>
    <t>Республика Саха</t>
  </si>
  <si>
    <t>Кемеровская область</t>
  </si>
  <si>
    <t>Гонка</t>
  </si>
  <si>
    <t xml:space="preserve">Спринт </t>
  </si>
  <si>
    <t>Эстафета</t>
  </si>
  <si>
    <t>Республика Татарстан</t>
  </si>
  <si>
    <t>См. эстафета</t>
  </si>
  <si>
    <t>Место</t>
  </si>
  <si>
    <t>Персьют</t>
  </si>
  <si>
    <t>Масстарт</t>
  </si>
  <si>
    <t xml:space="preserve">Юниоры </t>
  </si>
  <si>
    <t>Юниорки</t>
  </si>
  <si>
    <t>Забайкальский край</t>
  </si>
  <si>
    <t>Краснодарский край</t>
  </si>
  <si>
    <t>Томская область</t>
  </si>
  <si>
    <t>Архангельская область</t>
  </si>
  <si>
    <t>Псковская область</t>
  </si>
  <si>
    <t>Наименование региона</t>
  </si>
  <si>
    <t>Спортивный дисциплины</t>
  </si>
  <si>
    <t>Всего очков</t>
  </si>
  <si>
    <t>Занятое  место</t>
  </si>
  <si>
    <t>№ п/п</t>
  </si>
  <si>
    <t xml:space="preserve">Всего очков </t>
  </si>
  <si>
    <t xml:space="preserve">Занятое  общее место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</si>
  <si>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</si>
  <si>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</si>
  <si>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</si>
  <si>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</si>
  <si>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</si>
  <si>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</si>
  <si>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</si>
  <si>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</si>
  <si>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</si>
  <si>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</si>
  <si>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</si>
  <si>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</si>
  <si>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</si>
  <si>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</si>
  <si>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</si>
  <si>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</si>
  <si>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</si>
  <si>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</si>
  <si>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</si>
  <si>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</si>
  <si>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</si>
  <si>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</si>
  <si>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</si>
  <si>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</si>
  <si>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</si>
  <si>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</si>
  <si>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Сумма очков</t>
  </si>
  <si>
    <t>Общее место</t>
  </si>
  <si>
    <t>Наименование региона РФ</t>
  </si>
  <si>
    <t>Ленинградская область</t>
  </si>
  <si>
    <t>Кировская область</t>
  </si>
  <si>
    <t>Общая сумма очков</t>
  </si>
  <si>
    <t>27</t>
  </si>
  <si>
    <t>28</t>
  </si>
  <si>
    <t>29</t>
  </si>
  <si>
    <t>30</t>
  </si>
  <si>
    <t>С/эстафета</t>
  </si>
  <si>
    <t>Ком. гонка</t>
  </si>
  <si>
    <t>Ярославская область</t>
  </si>
  <si>
    <t>Костромская область</t>
  </si>
  <si>
    <t>Владимирская область</t>
  </si>
  <si>
    <t>Мужчины</t>
  </si>
  <si>
    <t>Женщины</t>
  </si>
  <si>
    <t>Суперспринт</t>
  </si>
  <si>
    <t>Суперперсьют</t>
  </si>
  <si>
    <t>Марафон</t>
  </si>
  <si>
    <t>пат / гонка</t>
  </si>
  <si>
    <t>очки</t>
  </si>
  <si>
    <t>место</t>
  </si>
  <si>
    <t>2000-2001</t>
  </si>
  <si>
    <t>1998-1999</t>
  </si>
  <si>
    <t>1996-1997</t>
  </si>
  <si>
    <t>девушки</t>
  </si>
  <si>
    <t>юниоры</t>
  </si>
  <si>
    <t>юниорки</t>
  </si>
  <si>
    <t>мужчины</t>
  </si>
  <si>
    <t>женщины</t>
  </si>
  <si>
    <t>юноши</t>
  </si>
  <si>
    <t>Юноши 1998-1999</t>
  </si>
  <si>
    <t>Девушки 1998-1999</t>
  </si>
  <si>
    <t>Юноши 1996-1997</t>
  </si>
  <si>
    <t>Девушки 1996-1997</t>
  </si>
  <si>
    <t>Общее количество очков</t>
  </si>
  <si>
    <t>Регион РФ</t>
  </si>
  <si>
    <t>Округ РФ</t>
  </si>
  <si>
    <t>Юноши 2000-2001</t>
  </si>
  <si>
    <t>Девушки 2000-2001</t>
  </si>
  <si>
    <t>общие очки</t>
  </si>
  <si>
    <t>общее место</t>
  </si>
  <si>
    <t>юниоры, юниорки</t>
  </si>
  <si>
    <t>мужчины, женщины</t>
  </si>
  <si>
    <t>Сахалинская область</t>
  </si>
  <si>
    <t>субъект</t>
  </si>
  <si>
    <t>округ РФ</t>
  </si>
  <si>
    <t>УрФО</t>
  </si>
  <si>
    <t>СФО</t>
  </si>
  <si>
    <t>ПФО</t>
  </si>
  <si>
    <t>ЦФО</t>
  </si>
  <si>
    <t>СЗФО</t>
  </si>
  <si>
    <t>ДФО</t>
  </si>
  <si>
    <t xml:space="preserve">Сумма очков </t>
  </si>
  <si>
    <t>Субъект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</si>
</sst>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1" fillId="0" borderId="18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49" fontId="7" fillId="0" borderId="15" xfId="0" applyNumberFormat="1" applyFont="1" applyBorder="1" applyAlignment="1">
      <alignment horizontal="center"/>
    </xf>
    <xf numFmtId="49" fontId="8" fillId="0" borderId="15" xfId="0" applyNumberFormat="1" applyFont="1" applyBorder="1" applyAlignment="1">
      <alignment horizontal="center"/>
    </xf>
    <xf numFmtId="49" fontId="7" fillId="0" borderId="18" xfId="0" applyNumberFormat="1" applyFont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/>
    </xf>
    <xf numFmtId="0" fontId="7" fillId="0" borderId="0" xfId="0" applyFont="1"/>
    <xf numFmtId="0" fontId="16" fillId="0" borderId="1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/>
    </xf>
    <xf numFmtId="0" fontId="18" fillId="0" borderId="26" xfId="0" applyFont="1" applyFill="1" applyBorder="1" applyAlignment="1">
      <alignment horizontal="center"/>
    </xf>
    <xf numFmtId="0" fontId="18" fillId="0" borderId="27" xfId="0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13" fillId="0" borderId="15" xfId="0" applyFont="1" applyFill="1" applyBorder="1" applyAlignment="1">
      <alignment horizontal="center"/>
    </xf>
    <xf numFmtId="0" fontId="12" fillId="0" borderId="15" xfId="0" applyFont="1" applyFill="1" applyBorder="1" applyAlignment="1">
      <alignment horizontal="center"/>
    </xf>
    <xf numFmtId="49" fontId="8" fillId="0" borderId="15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37" xfId="0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14" fillId="0" borderId="2" xfId="0" applyFont="1" applyBorder="1"/>
    <xf numFmtId="0" fontId="9" fillId="0" borderId="45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49" fontId="12" fillId="0" borderId="3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8" fillId="0" borderId="37" xfId="0" applyNumberFormat="1" applyFont="1" applyFill="1" applyBorder="1" applyAlignment="1">
      <alignment horizontal="center"/>
    </xf>
    <xf numFmtId="49" fontId="8" fillId="0" borderId="18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7" fillId="0" borderId="8" xfId="0" applyFont="1" applyBorder="1"/>
    <xf numFmtId="0" fontId="4" fillId="0" borderId="12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/>
    </xf>
    <xf numFmtId="0" fontId="7" fillId="0" borderId="9" xfId="0" applyFont="1" applyBorder="1"/>
    <xf numFmtId="0" fontId="5" fillId="0" borderId="14" xfId="0" applyFont="1" applyFill="1" applyBorder="1" applyAlignment="1">
      <alignment horizontal="center"/>
    </xf>
    <xf numFmtId="0" fontId="7" fillId="0" borderId="15" xfId="0" applyFont="1" applyBorder="1"/>
    <xf numFmtId="0" fontId="5" fillId="0" borderId="18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49" fontId="14" fillId="0" borderId="18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/>
    </xf>
    <xf numFmtId="0" fontId="14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9" fillId="0" borderId="39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/>
    </xf>
    <xf numFmtId="0" fontId="4" fillId="0" borderId="37" xfId="0" applyFont="1" applyFill="1" applyBorder="1" applyAlignment="1">
      <alignment horizontal="center" vertical="center" wrapText="1"/>
    </xf>
    <xf numFmtId="0" fontId="4" fillId="2" borderId="15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0" fontId="1" fillId="0" borderId="46" xfId="0" applyFont="1" applyBorder="1" applyAlignment="1">
      <alignment horizontal="left" vertical="center" wrapText="1"/>
    </xf>
    <xf numFmtId="0" fontId="5" fillId="0" borderId="47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0" fillId="0" borderId="15" xfId="0" applyBorder="1"/>
    <xf numFmtId="0" fontId="5" fillId="0" borderId="50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4" fillId="2" borderId="50" xfId="0" applyFont="1" applyFill="1" applyBorder="1" applyAlignment="1">
      <alignment horizontal="center" vertical="center" wrapText="1"/>
    </xf>
    <xf numFmtId="0" fontId="9" fillId="2" borderId="15" xfId="0" applyNumberFormat="1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4" fillId="0" borderId="9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 wrapText="1"/>
    </xf>
    <xf numFmtId="0" fontId="4" fillId="0" borderId="8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horizontal="center" wrapText="1"/>
    </xf>
    <xf numFmtId="0" fontId="4" fillId="0" borderId="9" xfId="0" applyNumberFormat="1" applyFont="1" applyFill="1" applyBorder="1" applyAlignment="1">
      <alignment horizontal="center" wrapText="1"/>
    </xf>
    <xf numFmtId="49" fontId="4" fillId="0" borderId="9" xfId="0" applyNumberFormat="1" applyFont="1" applyFill="1" applyBorder="1" applyAlignment="1">
      <alignment horizontal="center" wrapText="1"/>
    </xf>
    <xf numFmtId="49" fontId="4" fillId="0" borderId="8" xfId="0" applyNumberFormat="1" applyFont="1" applyFill="1" applyBorder="1" applyAlignment="1">
      <alignment horizontal="center" wrapText="1"/>
    </xf>
    <xf numFmtId="0" fontId="9" fillId="0" borderId="8" xfId="0" applyNumberFormat="1" applyFont="1" applyBorder="1" applyAlignment="1">
      <alignment horizontal="center"/>
    </xf>
    <xf numFmtId="0" fontId="4" fillId="0" borderId="12" xfId="0" applyNumberFormat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center" wrapText="1"/>
    </xf>
    <xf numFmtId="0" fontId="5" fillId="0" borderId="51" xfId="0" applyFont="1" applyFill="1" applyBorder="1" applyAlignment="1">
      <alignment horizontal="center"/>
    </xf>
    <xf numFmtId="0" fontId="4" fillId="0" borderId="52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/>
    </xf>
    <xf numFmtId="0" fontId="14" fillId="0" borderId="15" xfId="0" applyNumberFormat="1" applyFont="1" applyFill="1" applyBorder="1" applyAlignment="1">
      <alignment horizontal="center"/>
    </xf>
    <xf numFmtId="0" fontId="14" fillId="0" borderId="18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21" fillId="0" borderId="3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37" xfId="0" applyNumberFormat="1" applyFont="1" applyFill="1" applyBorder="1" applyAlignment="1">
      <alignment horizontal="center"/>
    </xf>
    <xf numFmtId="0" fontId="21" fillId="0" borderId="15" xfId="0" applyNumberFormat="1" applyFont="1" applyFill="1" applyBorder="1" applyAlignment="1">
      <alignment horizontal="center"/>
    </xf>
    <xf numFmtId="0" fontId="21" fillId="0" borderId="18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2" fillId="0" borderId="15" xfId="0" applyNumberFormat="1" applyFont="1" applyBorder="1" applyAlignment="1">
      <alignment horizontal="center"/>
    </xf>
    <xf numFmtId="0" fontId="14" fillId="0" borderId="27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2" fillId="0" borderId="16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/>
    </xf>
    <xf numFmtId="0" fontId="16" fillId="2" borderId="16" xfId="0" applyFont="1" applyFill="1" applyBorder="1" applyAlignment="1">
      <alignment horizontal="center"/>
    </xf>
    <xf numFmtId="0" fontId="16" fillId="2" borderId="15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1" fillId="0" borderId="46" xfId="0" applyFont="1" applyFill="1" applyBorder="1" applyAlignment="1">
      <alignment horizontal="left" vertical="center" wrapText="1"/>
    </xf>
    <xf numFmtId="0" fontId="2" fillId="0" borderId="46" xfId="0" applyFont="1" applyBorder="1" applyAlignment="1">
      <alignment horizontal="left"/>
    </xf>
    <xf numFmtId="0" fontId="7" fillId="0" borderId="47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8" xfId="0" applyNumberFormat="1" applyFont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1" fillId="0" borderId="51" xfId="0" applyFont="1" applyBorder="1" applyAlignment="1">
      <alignment horizontal="center" vertical="center"/>
    </xf>
    <xf numFmtId="0" fontId="21" fillId="0" borderId="37" xfId="0" applyFont="1" applyFill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 wrapText="1"/>
    </xf>
    <xf numFmtId="0" fontId="24" fillId="0" borderId="48" xfId="0" applyFont="1" applyBorder="1" applyAlignment="1">
      <alignment horizontal="center" vertical="center" wrapText="1"/>
    </xf>
    <xf numFmtId="0" fontId="24" fillId="0" borderId="4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43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55" xfId="0" applyNumberFormat="1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/>
    </xf>
    <xf numFmtId="0" fontId="19" fillId="0" borderId="29" xfId="0" applyFont="1" applyFill="1" applyBorder="1" applyAlignment="1">
      <alignment horizontal="center" vertical="center"/>
    </xf>
    <xf numFmtId="0" fontId="19" fillId="0" borderId="30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4"/>
  <sheetViews>
    <sheetView workbookViewId="0">
      <selection activeCell="AO27" sqref="AO27"/>
    </sheetView>
  </sheetViews>
  <sheetFormatPr defaultRowHeight="15" x14ac:dyDescent="0.25"/>
  <cols>
    <col min="1" max="1" width="4" customWidth="1"/>
    <col min="2" max="2" width="7.5703125" customWidth="1"/>
    <col min="3" max="3" width="24.7109375" customWidth="1"/>
    <col min="4" max="4" width="4.85546875" customWidth="1"/>
    <col min="5" max="5" width="4.7109375" customWidth="1"/>
    <col min="6" max="6" width="4.85546875" customWidth="1"/>
    <col min="7" max="7" width="4.7109375" customWidth="1"/>
    <col min="8" max="9" width="5.42578125" customWidth="1"/>
    <col min="10" max="10" width="6.7109375" customWidth="1"/>
    <col min="11" max="11" width="5.42578125" customWidth="1"/>
    <col min="12" max="12" width="4.85546875" customWidth="1"/>
    <col min="13" max="13" width="4.7109375" customWidth="1"/>
    <col min="14" max="14" width="4.85546875" customWidth="1"/>
    <col min="15" max="15" width="4.7109375" customWidth="1"/>
    <col min="16" max="17" width="5.42578125" customWidth="1"/>
    <col min="18" max="18" width="6.7109375" customWidth="1"/>
    <col min="19" max="19" width="5.42578125" customWidth="1"/>
    <col min="20" max="22" width="4.85546875" customWidth="1"/>
    <col min="23" max="23" width="4.7109375" customWidth="1"/>
    <col min="24" max="25" width="5.28515625" customWidth="1"/>
    <col min="26" max="26" width="6.7109375" customWidth="1"/>
    <col min="27" max="27" width="5.28515625" customWidth="1"/>
    <col min="28" max="28" width="5" customWidth="1"/>
    <col min="29" max="29" width="4.7109375" customWidth="1"/>
    <col min="30" max="30" width="5" customWidth="1"/>
    <col min="31" max="31" width="4.7109375" customWidth="1"/>
    <col min="32" max="33" width="5.42578125" customWidth="1"/>
    <col min="34" max="34" width="6.7109375" customWidth="1"/>
    <col min="35" max="35" width="5.42578125" customWidth="1"/>
    <col min="36" max="36" width="5.140625" customWidth="1"/>
    <col min="37" max="37" width="4.7109375" customWidth="1"/>
    <col min="38" max="38" width="5.140625" customWidth="1"/>
    <col min="39" max="39" width="4.7109375" customWidth="1"/>
    <col min="40" max="41" width="5.42578125" customWidth="1"/>
    <col min="42" max="42" width="6.7109375" customWidth="1"/>
    <col min="43" max="43" width="5.42578125" customWidth="1"/>
    <col min="44" max="44" width="10.85546875" style="2" customWidth="1"/>
    <col min="45" max="45" width="7.28515625" customWidth="1"/>
  </cols>
  <sheetData>
    <row r="1" spans="1:45" s="246" customFormat="1" ht="26.25" customHeight="1" thickBot="1" x14ac:dyDescent="0.3">
      <c r="A1" s="297" t="s">
        <v>48</v>
      </c>
      <c r="B1" s="297" t="s">
        <v>115</v>
      </c>
      <c r="C1" s="300" t="s">
        <v>114</v>
      </c>
      <c r="D1" s="308" t="s">
        <v>100</v>
      </c>
      <c r="E1" s="309"/>
      <c r="F1" s="309"/>
      <c r="G1" s="309"/>
      <c r="H1" s="309"/>
      <c r="I1" s="309"/>
      <c r="J1" s="309"/>
      <c r="K1" s="310"/>
      <c r="L1" s="308" t="s">
        <v>101</v>
      </c>
      <c r="M1" s="309"/>
      <c r="N1" s="309"/>
      <c r="O1" s="309"/>
      <c r="P1" s="309"/>
      <c r="Q1" s="309"/>
      <c r="R1" s="309"/>
      <c r="S1" s="310"/>
      <c r="T1" s="308" t="s">
        <v>102</v>
      </c>
      <c r="U1" s="309"/>
      <c r="V1" s="309"/>
      <c r="W1" s="309"/>
      <c r="X1" s="309"/>
      <c r="Y1" s="309"/>
      <c r="Z1" s="309"/>
      <c r="AA1" s="310"/>
      <c r="AB1" s="308" t="s">
        <v>120</v>
      </c>
      <c r="AC1" s="309"/>
      <c r="AD1" s="309"/>
      <c r="AE1" s="309"/>
      <c r="AF1" s="309"/>
      <c r="AG1" s="309"/>
      <c r="AH1" s="309"/>
      <c r="AI1" s="310"/>
      <c r="AJ1" s="308" t="s">
        <v>121</v>
      </c>
      <c r="AK1" s="309"/>
      <c r="AL1" s="309"/>
      <c r="AM1" s="309"/>
      <c r="AN1" s="309"/>
      <c r="AO1" s="309"/>
      <c r="AP1" s="309"/>
      <c r="AQ1" s="310"/>
      <c r="AR1" s="321" t="s">
        <v>132</v>
      </c>
      <c r="AS1" s="322"/>
    </row>
    <row r="2" spans="1:45" ht="12" customHeight="1" x14ac:dyDescent="0.25">
      <c r="A2" s="298"/>
      <c r="B2" s="298"/>
      <c r="C2" s="301"/>
      <c r="D2" s="306" t="s">
        <v>108</v>
      </c>
      <c r="E2" s="307"/>
      <c r="F2" s="307" t="s">
        <v>103</v>
      </c>
      <c r="G2" s="307"/>
      <c r="H2" s="307" t="s">
        <v>123</v>
      </c>
      <c r="I2" s="307"/>
      <c r="J2" s="307" t="s">
        <v>124</v>
      </c>
      <c r="K2" s="311"/>
      <c r="L2" s="306" t="s">
        <v>108</v>
      </c>
      <c r="M2" s="307"/>
      <c r="N2" s="307" t="s">
        <v>103</v>
      </c>
      <c r="O2" s="307"/>
      <c r="P2" s="307" t="s">
        <v>123</v>
      </c>
      <c r="Q2" s="307"/>
      <c r="R2" s="307" t="s">
        <v>124</v>
      </c>
      <c r="S2" s="311"/>
      <c r="T2" s="306" t="s">
        <v>108</v>
      </c>
      <c r="U2" s="307"/>
      <c r="V2" s="307" t="s">
        <v>103</v>
      </c>
      <c r="W2" s="307"/>
      <c r="X2" s="307" t="s">
        <v>123</v>
      </c>
      <c r="Y2" s="307"/>
      <c r="Z2" s="307" t="s">
        <v>124</v>
      </c>
      <c r="AA2" s="311"/>
      <c r="AB2" s="302" t="s">
        <v>104</v>
      </c>
      <c r="AC2" s="303"/>
      <c r="AD2" s="303" t="s">
        <v>105</v>
      </c>
      <c r="AE2" s="303"/>
      <c r="AF2" s="307" t="s">
        <v>123</v>
      </c>
      <c r="AG2" s="307"/>
      <c r="AH2" s="307" t="s">
        <v>124</v>
      </c>
      <c r="AI2" s="311"/>
      <c r="AJ2" s="304" t="s">
        <v>106</v>
      </c>
      <c r="AK2" s="305"/>
      <c r="AL2" s="290" t="s">
        <v>107</v>
      </c>
      <c r="AM2" s="290"/>
      <c r="AN2" s="307" t="s">
        <v>123</v>
      </c>
      <c r="AO2" s="307"/>
      <c r="AP2" s="307" t="s">
        <v>124</v>
      </c>
      <c r="AQ2" s="311"/>
      <c r="AR2" s="323" t="s">
        <v>131</v>
      </c>
      <c r="AS2" s="323" t="s">
        <v>78</v>
      </c>
    </row>
    <row r="3" spans="1:45" ht="33" customHeight="1" thickBot="1" x14ac:dyDescent="0.3">
      <c r="A3" s="299"/>
      <c r="B3" s="299"/>
      <c r="C3" s="301"/>
      <c r="D3" s="264" t="s">
        <v>98</v>
      </c>
      <c r="E3" s="265" t="s">
        <v>99</v>
      </c>
      <c r="F3" s="265" t="s">
        <v>98</v>
      </c>
      <c r="G3" s="265" t="s">
        <v>99</v>
      </c>
      <c r="H3" s="265" t="s">
        <v>118</v>
      </c>
      <c r="I3" s="265" t="s">
        <v>119</v>
      </c>
      <c r="J3" s="265" t="s">
        <v>118</v>
      </c>
      <c r="K3" s="266" t="s">
        <v>119</v>
      </c>
      <c r="L3" s="264" t="s">
        <v>98</v>
      </c>
      <c r="M3" s="265" t="s">
        <v>99</v>
      </c>
      <c r="N3" s="265" t="s">
        <v>98</v>
      </c>
      <c r="O3" s="265" t="s">
        <v>99</v>
      </c>
      <c r="P3" s="265" t="s">
        <v>118</v>
      </c>
      <c r="Q3" s="265" t="s">
        <v>119</v>
      </c>
      <c r="R3" s="265" t="s">
        <v>118</v>
      </c>
      <c r="S3" s="266" t="s">
        <v>119</v>
      </c>
      <c r="T3" s="264" t="s">
        <v>98</v>
      </c>
      <c r="U3" s="265" t="s">
        <v>99</v>
      </c>
      <c r="V3" s="265" t="s">
        <v>98</v>
      </c>
      <c r="W3" s="265" t="s">
        <v>99</v>
      </c>
      <c r="X3" s="265" t="s">
        <v>118</v>
      </c>
      <c r="Y3" s="265" t="s">
        <v>119</v>
      </c>
      <c r="Z3" s="265" t="s">
        <v>118</v>
      </c>
      <c r="AA3" s="266" t="s">
        <v>119</v>
      </c>
      <c r="AB3" s="264" t="s">
        <v>98</v>
      </c>
      <c r="AC3" s="265" t="s">
        <v>99</v>
      </c>
      <c r="AD3" s="265" t="s">
        <v>98</v>
      </c>
      <c r="AE3" s="265" t="s">
        <v>99</v>
      </c>
      <c r="AF3" s="265" t="s">
        <v>118</v>
      </c>
      <c r="AG3" s="265" t="s">
        <v>119</v>
      </c>
      <c r="AH3" s="265" t="s">
        <v>118</v>
      </c>
      <c r="AI3" s="266" t="s">
        <v>119</v>
      </c>
      <c r="AJ3" s="264" t="s">
        <v>98</v>
      </c>
      <c r="AK3" s="265" t="s">
        <v>99</v>
      </c>
      <c r="AL3" s="265" t="s">
        <v>98</v>
      </c>
      <c r="AM3" s="265" t="s">
        <v>99</v>
      </c>
      <c r="AN3" s="265" t="s">
        <v>118</v>
      </c>
      <c r="AO3" s="265" t="s">
        <v>119</v>
      </c>
      <c r="AP3" s="265" t="s">
        <v>118</v>
      </c>
      <c r="AQ3" s="266" t="s">
        <v>119</v>
      </c>
      <c r="AR3" s="324"/>
      <c r="AS3" s="324"/>
    </row>
    <row r="4" spans="1:45" ht="12.75" customHeight="1" x14ac:dyDescent="0.25">
      <c r="A4" s="261">
        <v>1</v>
      </c>
      <c r="B4" s="279" t="s">
        <v>128</v>
      </c>
      <c r="C4" s="199" t="s">
        <v>2</v>
      </c>
      <c r="D4" s="285">
        <v>884</v>
      </c>
      <c r="E4" s="282">
        <v>8</v>
      </c>
      <c r="F4" s="282">
        <v>1058</v>
      </c>
      <c r="G4" s="282">
        <v>5</v>
      </c>
      <c r="H4" s="282">
        <f>D4+F4</f>
        <v>1942</v>
      </c>
      <c r="I4" s="282">
        <v>6</v>
      </c>
      <c r="J4" s="312">
        <f>H4+H5+H6+H7+H8+H9+H10+H11</f>
        <v>10622</v>
      </c>
      <c r="K4" s="315">
        <v>1</v>
      </c>
      <c r="L4" s="285">
        <v>1326</v>
      </c>
      <c r="M4" s="282">
        <v>3</v>
      </c>
      <c r="N4" s="282">
        <v>1146</v>
      </c>
      <c r="O4" s="282">
        <v>4</v>
      </c>
      <c r="P4" s="282">
        <f>L4+N4</f>
        <v>2472</v>
      </c>
      <c r="Q4" s="282">
        <v>3</v>
      </c>
      <c r="R4" s="312">
        <f>P4+P5+P6+P7+P8+P9+P10+P11</f>
        <v>6620</v>
      </c>
      <c r="S4" s="315">
        <v>3</v>
      </c>
      <c r="T4" s="285">
        <v>892</v>
      </c>
      <c r="U4" s="282">
        <v>8</v>
      </c>
      <c r="V4" s="282">
        <v>818</v>
      </c>
      <c r="W4" s="282">
        <v>8</v>
      </c>
      <c r="X4" s="282">
        <f>T4+V4</f>
        <v>1710</v>
      </c>
      <c r="Y4" s="282">
        <v>8</v>
      </c>
      <c r="Z4" s="312">
        <v>3611</v>
      </c>
      <c r="AA4" s="315">
        <v>5</v>
      </c>
      <c r="AB4" s="285">
        <v>1496</v>
      </c>
      <c r="AC4" s="282">
        <v>9</v>
      </c>
      <c r="AD4" s="282">
        <v>1131</v>
      </c>
      <c r="AE4" s="282">
        <v>8</v>
      </c>
      <c r="AF4" s="282">
        <f>AB4+AD4</f>
        <v>2627</v>
      </c>
      <c r="AG4" s="282">
        <v>9</v>
      </c>
      <c r="AH4" s="318">
        <v>3126.5</v>
      </c>
      <c r="AI4" s="315">
        <v>5</v>
      </c>
      <c r="AJ4" s="285">
        <v>2121</v>
      </c>
      <c r="AK4" s="282">
        <v>6</v>
      </c>
      <c r="AL4" s="282">
        <v>1789</v>
      </c>
      <c r="AM4" s="282">
        <v>6</v>
      </c>
      <c r="AN4" s="282">
        <f>AJ4+AL4</f>
        <v>3910</v>
      </c>
      <c r="AO4" s="282">
        <v>5</v>
      </c>
      <c r="AP4" s="318">
        <v>8998.5</v>
      </c>
      <c r="AQ4" s="315">
        <v>4</v>
      </c>
      <c r="AR4" s="291">
        <f t="shared" ref="AR4:AR44" si="0">D4+F4+L4+N4+T4+V4+AB4+AD4+AJ4+AL4</f>
        <v>12661</v>
      </c>
      <c r="AS4" s="292">
        <v>5</v>
      </c>
    </row>
    <row r="5" spans="1:45" ht="12.75" customHeight="1" x14ac:dyDescent="0.25">
      <c r="A5" s="262">
        <v>2</v>
      </c>
      <c r="B5" s="280" t="s">
        <v>128</v>
      </c>
      <c r="C5" s="186" t="s">
        <v>14</v>
      </c>
      <c r="D5" s="267">
        <v>1150</v>
      </c>
      <c r="E5" s="268">
        <v>3</v>
      </c>
      <c r="F5" s="268">
        <v>894</v>
      </c>
      <c r="G5" s="268">
        <v>9</v>
      </c>
      <c r="H5" s="268">
        <f>D5+F5</f>
        <v>2044</v>
      </c>
      <c r="I5" s="268">
        <v>5</v>
      </c>
      <c r="J5" s="313"/>
      <c r="K5" s="316"/>
      <c r="L5" s="267">
        <v>1251</v>
      </c>
      <c r="M5" s="268">
        <v>4</v>
      </c>
      <c r="N5" s="268">
        <v>937</v>
      </c>
      <c r="O5" s="268">
        <v>12</v>
      </c>
      <c r="P5" s="268">
        <f>L5+N5</f>
        <v>2188</v>
      </c>
      <c r="Q5" s="268">
        <v>4</v>
      </c>
      <c r="R5" s="313"/>
      <c r="S5" s="316"/>
      <c r="T5" s="267">
        <v>610</v>
      </c>
      <c r="U5" s="268">
        <v>18</v>
      </c>
      <c r="V5" s="268">
        <v>666</v>
      </c>
      <c r="W5" s="268">
        <v>13</v>
      </c>
      <c r="X5" s="268">
        <f>T5+V5</f>
        <v>1276</v>
      </c>
      <c r="Y5" s="268">
        <v>15</v>
      </c>
      <c r="Z5" s="313"/>
      <c r="AA5" s="316"/>
      <c r="AB5" s="267"/>
      <c r="AC5" s="268"/>
      <c r="AD5" s="268"/>
      <c r="AE5" s="268"/>
      <c r="AF5" s="268"/>
      <c r="AG5" s="268"/>
      <c r="AH5" s="319"/>
      <c r="AI5" s="316"/>
      <c r="AJ5" s="267">
        <v>281</v>
      </c>
      <c r="AK5" s="268">
        <v>22</v>
      </c>
      <c r="AL5" s="268">
        <v>1884</v>
      </c>
      <c r="AM5" s="268">
        <v>5</v>
      </c>
      <c r="AN5" s="268">
        <f>AJ5+AL5</f>
        <v>2165</v>
      </c>
      <c r="AO5" s="268">
        <v>11</v>
      </c>
      <c r="AP5" s="319"/>
      <c r="AQ5" s="316"/>
      <c r="AR5" s="293">
        <f t="shared" si="0"/>
        <v>7673</v>
      </c>
      <c r="AS5" s="294">
        <v>12</v>
      </c>
    </row>
    <row r="6" spans="1:45" ht="12.75" customHeight="1" x14ac:dyDescent="0.25">
      <c r="A6" s="262">
        <v>3</v>
      </c>
      <c r="B6" s="280" t="s">
        <v>128</v>
      </c>
      <c r="C6" s="186" t="s">
        <v>19</v>
      </c>
      <c r="D6" s="267">
        <v>1237</v>
      </c>
      <c r="E6" s="268">
        <v>1</v>
      </c>
      <c r="F6" s="268">
        <v>1290</v>
      </c>
      <c r="G6" s="268">
        <v>1</v>
      </c>
      <c r="H6" s="268">
        <f>D6+F6</f>
        <v>2527</v>
      </c>
      <c r="I6" s="268">
        <v>1</v>
      </c>
      <c r="J6" s="313"/>
      <c r="K6" s="316"/>
      <c r="L6" s="267">
        <v>533</v>
      </c>
      <c r="M6" s="268">
        <v>20</v>
      </c>
      <c r="N6" s="268">
        <v>846</v>
      </c>
      <c r="O6" s="268">
        <v>13</v>
      </c>
      <c r="P6" s="268">
        <f>L6+N6</f>
        <v>1379</v>
      </c>
      <c r="Q6" s="268">
        <v>16</v>
      </c>
      <c r="R6" s="313"/>
      <c r="S6" s="316"/>
      <c r="T6" s="267">
        <v>625</v>
      </c>
      <c r="U6" s="268">
        <v>16</v>
      </c>
      <c r="V6" s="268"/>
      <c r="W6" s="268"/>
      <c r="X6" s="268">
        <f>T6+V6</f>
        <v>625</v>
      </c>
      <c r="Y6" s="268">
        <v>20</v>
      </c>
      <c r="Z6" s="313"/>
      <c r="AA6" s="316"/>
      <c r="AB6" s="267">
        <v>450</v>
      </c>
      <c r="AC6" s="268">
        <v>15</v>
      </c>
      <c r="AD6" s="268"/>
      <c r="AE6" s="268"/>
      <c r="AF6" s="268">
        <f>AB6+AD6</f>
        <v>450</v>
      </c>
      <c r="AG6" s="268">
        <v>16</v>
      </c>
      <c r="AH6" s="319"/>
      <c r="AI6" s="316"/>
      <c r="AJ6" s="267"/>
      <c r="AK6" s="268"/>
      <c r="AL6" s="268"/>
      <c r="AM6" s="268"/>
      <c r="AN6" s="268"/>
      <c r="AO6" s="268"/>
      <c r="AP6" s="319"/>
      <c r="AQ6" s="316"/>
      <c r="AR6" s="293">
        <f t="shared" si="0"/>
        <v>4981</v>
      </c>
      <c r="AS6" s="294">
        <v>14</v>
      </c>
    </row>
    <row r="7" spans="1:45" ht="12.75" customHeight="1" x14ac:dyDescent="0.25">
      <c r="A7" s="262">
        <v>4</v>
      </c>
      <c r="B7" s="280" t="s">
        <v>128</v>
      </c>
      <c r="C7" s="189" t="s">
        <v>40</v>
      </c>
      <c r="D7" s="267"/>
      <c r="E7" s="268"/>
      <c r="F7" s="268"/>
      <c r="G7" s="268"/>
      <c r="H7" s="268"/>
      <c r="I7" s="268"/>
      <c r="J7" s="313"/>
      <c r="K7" s="316"/>
      <c r="L7" s="267"/>
      <c r="M7" s="268"/>
      <c r="N7" s="268"/>
      <c r="O7" s="268"/>
      <c r="P7" s="268"/>
      <c r="Q7" s="268"/>
      <c r="R7" s="313"/>
      <c r="S7" s="316"/>
      <c r="T7" s="267"/>
      <c r="U7" s="268"/>
      <c r="V7" s="268"/>
      <c r="W7" s="268"/>
      <c r="X7" s="268"/>
      <c r="Y7" s="268"/>
      <c r="Z7" s="313"/>
      <c r="AA7" s="316"/>
      <c r="AB7" s="286">
        <v>49.5</v>
      </c>
      <c r="AC7" s="268">
        <v>25</v>
      </c>
      <c r="AD7" s="268"/>
      <c r="AE7" s="268"/>
      <c r="AF7" s="268">
        <f>AB7+AD7</f>
        <v>49.5</v>
      </c>
      <c r="AG7" s="268">
        <v>27</v>
      </c>
      <c r="AH7" s="319"/>
      <c r="AI7" s="316"/>
      <c r="AJ7" s="267">
        <v>1822</v>
      </c>
      <c r="AK7" s="268">
        <v>7</v>
      </c>
      <c r="AL7" s="268">
        <v>854</v>
      </c>
      <c r="AM7" s="268">
        <v>11</v>
      </c>
      <c r="AN7" s="268">
        <f>AJ7+AL7</f>
        <v>2676</v>
      </c>
      <c r="AO7" s="268">
        <v>10</v>
      </c>
      <c r="AP7" s="319"/>
      <c r="AQ7" s="316"/>
      <c r="AR7" s="293">
        <f t="shared" si="0"/>
        <v>2725.5</v>
      </c>
      <c r="AS7" s="294">
        <v>19</v>
      </c>
    </row>
    <row r="8" spans="1:45" ht="12.75" customHeight="1" x14ac:dyDescent="0.25">
      <c r="A8" s="262">
        <v>5</v>
      </c>
      <c r="B8" s="280" t="s">
        <v>128</v>
      </c>
      <c r="C8" s="187" t="s">
        <v>89</v>
      </c>
      <c r="D8" s="267">
        <v>847</v>
      </c>
      <c r="E8" s="268">
        <v>11</v>
      </c>
      <c r="F8" s="268">
        <v>887</v>
      </c>
      <c r="G8" s="268">
        <v>10</v>
      </c>
      <c r="H8" s="268">
        <f>D8+F8</f>
        <v>1734</v>
      </c>
      <c r="I8" s="268">
        <v>9</v>
      </c>
      <c r="J8" s="313"/>
      <c r="K8" s="316"/>
      <c r="L8" s="267"/>
      <c r="M8" s="268"/>
      <c r="N8" s="268"/>
      <c r="O8" s="268"/>
      <c r="P8" s="268"/>
      <c r="Q8" s="268"/>
      <c r="R8" s="313"/>
      <c r="S8" s="316"/>
      <c r="T8" s="267"/>
      <c r="U8" s="268"/>
      <c r="V8" s="268"/>
      <c r="W8" s="268"/>
      <c r="X8" s="268"/>
      <c r="Y8" s="268"/>
      <c r="Z8" s="313"/>
      <c r="AA8" s="316"/>
      <c r="AB8" s="267"/>
      <c r="AC8" s="268"/>
      <c r="AD8" s="268"/>
      <c r="AE8" s="268"/>
      <c r="AF8" s="268"/>
      <c r="AG8" s="268"/>
      <c r="AH8" s="319"/>
      <c r="AI8" s="316"/>
      <c r="AJ8" s="267"/>
      <c r="AK8" s="268"/>
      <c r="AL8" s="268"/>
      <c r="AM8" s="268"/>
      <c r="AN8" s="268"/>
      <c r="AO8" s="268"/>
      <c r="AP8" s="319"/>
      <c r="AQ8" s="316"/>
      <c r="AR8" s="293">
        <f t="shared" si="0"/>
        <v>1734</v>
      </c>
      <c r="AS8" s="294">
        <v>26</v>
      </c>
    </row>
    <row r="9" spans="1:45" ht="12.75" customHeight="1" x14ac:dyDescent="0.25">
      <c r="A9" s="262">
        <v>6</v>
      </c>
      <c r="B9" s="280" t="s">
        <v>128</v>
      </c>
      <c r="C9" s="187" t="s">
        <v>90</v>
      </c>
      <c r="D9" s="267">
        <v>856</v>
      </c>
      <c r="E9" s="268">
        <v>10</v>
      </c>
      <c r="F9" s="268">
        <v>836</v>
      </c>
      <c r="G9" s="268">
        <v>11</v>
      </c>
      <c r="H9" s="268">
        <f>D9+F9</f>
        <v>1692</v>
      </c>
      <c r="I9" s="268">
        <v>10</v>
      </c>
      <c r="J9" s="313"/>
      <c r="K9" s="316"/>
      <c r="L9" s="267"/>
      <c r="M9" s="268"/>
      <c r="N9" s="268"/>
      <c r="O9" s="268"/>
      <c r="P9" s="268"/>
      <c r="Q9" s="268"/>
      <c r="R9" s="313"/>
      <c r="S9" s="316"/>
      <c r="T9" s="267"/>
      <c r="U9" s="268"/>
      <c r="V9" s="268"/>
      <c r="W9" s="268"/>
      <c r="X9" s="268"/>
      <c r="Y9" s="268"/>
      <c r="Z9" s="313"/>
      <c r="AA9" s="316"/>
      <c r="AB9" s="267"/>
      <c r="AC9" s="268"/>
      <c r="AD9" s="268"/>
      <c r="AE9" s="268"/>
      <c r="AF9" s="268"/>
      <c r="AG9" s="268"/>
      <c r="AH9" s="319"/>
      <c r="AI9" s="316"/>
      <c r="AJ9" s="267"/>
      <c r="AK9" s="268"/>
      <c r="AL9" s="268"/>
      <c r="AM9" s="268"/>
      <c r="AN9" s="268"/>
      <c r="AO9" s="268"/>
      <c r="AP9" s="319"/>
      <c r="AQ9" s="316"/>
      <c r="AR9" s="293">
        <f t="shared" si="0"/>
        <v>1692</v>
      </c>
      <c r="AS9" s="294">
        <v>27</v>
      </c>
    </row>
    <row r="10" spans="1:45" ht="12.75" customHeight="1" x14ac:dyDescent="0.25">
      <c r="A10" s="262">
        <v>7</v>
      </c>
      <c r="B10" s="280" t="s">
        <v>128</v>
      </c>
      <c r="C10" s="187" t="s">
        <v>91</v>
      </c>
      <c r="D10" s="267">
        <v>683</v>
      </c>
      <c r="E10" s="268">
        <v>12</v>
      </c>
      <c r="F10" s="268"/>
      <c r="G10" s="268"/>
      <c r="H10" s="268">
        <f>D10+F10</f>
        <v>683</v>
      </c>
      <c r="I10" s="268">
        <v>13</v>
      </c>
      <c r="J10" s="313"/>
      <c r="K10" s="316"/>
      <c r="L10" s="267"/>
      <c r="M10" s="268"/>
      <c r="N10" s="268"/>
      <c r="O10" s="268"/>
      <c r="P10" s="268"/>
      <c r="Q10" s="268"/>
      <c r="R10" s="313"/>
      <c r="S10" s="316"/>
      <c r="T10" s="267"/>
      <c r="U10" s="268"/>
      <c r="V10" s="268"/>
      <c r="W10" s="268"/>
      <c r="X10" s="268"/>
      <c r="Y10" s="268"/>
      <c r="Z10" s="313"/>
      <c r="AA10" s="316"/>
      <c r="AB10" s="267"/>
      <c r="AC10" s="268"/>
      <c r="AD10" s="268"/>
      <c r="AE10" s="268"/>
      <c r="AF10" s="268"/>
      <c r="AG10" s="268"/>
      <c r="AH10" s="319"/>
      <c r="AI10" s="316"/>
      <c r="AJ10" s="286">
        <v>247.5</v>
      </c>
      <c r="AK10" s="268">
        <v>23</v>
      </c>
      <c r="AL10" s="268"/>
      <c r="AM10" s="268"/>
      <c r="AN10" s="268">
        <f>AJ10+AL10</f>
        <v>247.5</v>
      </c>
      <c r="AO10" s="268">
        <v>27</v>
      </c>
      <c r="AP10" s="319"/>
      <c r="AQ10" s="316"/>
      <c r="AR10" s="293">
        <f t="shared" si="0"/>
        <v>930.5</v>
      </c>
      <c r="AS10" s="294">
        <v>37</v>
      </c>
    </row>
    <row r="11" spans="1:45" ht="12.75" customHeight="1" thickBot="1" x14ac:dyDescent="0.3">
      <c r="A11" s="262">
        <v>8</v>
      </c>
      <c r="B11" s="281" t="s">
        <v>128</v>
      </c>
      <c r="C11" s="269" t="s">
        <v>21</v>
      </c>
      <c r="D11" s="278"/>
      <c r="E11" s="270"/>
      <c r="F11" s="270"/>
      <c r="G11" s="270"/>
      <c r="H11" s="270"/>
      <c r="I11" s="270"/>
      <c r="J11" s="314"/>
      <c r="K11" s="317"/>
      <c r="L11" s="278">
        <v>581</v>
      </c>
      <c r="M11" s="270">
        <v>18</v>
      </c>
      <c r="N11" s="270">
        <v>0</v>
      </c>
      <c r="O11" s="270"/>
      <c r="P11" s="270">
        <f t="shared" ref="P11:P21" si="1">L11+N11</f>
        <v>581</v>
      </c>
      <c r="Q11" s="270">
        <v>25</v>
      </c>
      <c r="R11" s="314"/>
      <c r="S11" s="317"/>
      <c r="T11" s="278"/>
      <c r="U11" s="270"/>
      <c r="V11" s="270"/>
      <c r="W11" s="270"/>
      <c r="X11" s="270"/>
      <c r="Y11" s="270"/>
      <c r="Z11" s="314"/>
      <c r="AA11" s="317"/>
      <c r="AB11" s="278"/>
      <c r="AC11" s="270"/>
      <c r="AD11" s="270"/>
      <c r="AE11" s="270"/>
      <c r="AF11" s="270"/>
      <c r="AG11" s="270"/>
      <c r="AH11" s="320"/>
      <c r="AI11" s="317"/>
      <c r="AJ11" s="278"/>
      <c r="AK11" s="270"/>
      <c r="AL11" s="270"/>
      <c r="AM11" s="270"/>
      <c r="AN11" s="270"/>
      <c r="AO11" s="270"/>
      <c r="AP11" s="320"/>
      <c r="AQ11" s="317"/>
      <c r="AR11" s="295">
        <f t="shared" si="0"/>
        <v>581</v>
      </c>
      <c r="AS11" s="296">
        <v>41</v>
      </c>
    </row>
    <row r="12" spans="1:45" ht="12.75" customHeight="1" x14ac:dyDescent="0.25">
      <c r="A12" s="262">
        <v>9</v>
      </c>
      <c r="B12" s="279" t="s">
        <v>125</v>
      </c>
      <c r="C12" s="199" t="s">
        <v>0</v>
      </c>
      <c r="D12" s="285">
        <v>1087</v>
      </c>
      <c r="E12" s="282">
        <v>4</v>
      </c>
      <c r="F12" s="282">
        <v>1102</v>
      </c>
      <c r="G12" s="282">
        <v>3</v>
      </c>
      <c r="H12" s="282">
        <f>D12+F12</f>
        <v>2189</v>
      </c>
      <c r="I12" s="282">
        <v>4</v>
      </c>
      <c r="J12" s="312">
        <f>H12</f>
        <v>2189</v>
      </c>
      <c r="K12" s="315">
        <v>5</v>
      </c>
      <c r="L12" s="285">
        <v>1534</v>
      </c>
      <c r="M12" s="282">
        <v>1</v>
      </c>
      <c r="N12" s="282">
        <v>1325</v>
      </c>
      <c r="O12" s="282">
        <v>2</v>
      </c>
      <c r="P12" s="282">
        <f t="shared" si="1"/>
        <v>2859</v>
      </c>
      <c r="Q12" s="282">
        <v>1</v>
      </c>
      <c r="R12" s="312">
        <f>P12+P13+P14+P15+P16+P17</f>
        <v>9344</v>
      </c>
      <c r="S12" s="315">
        <v>1</v>
      </c>
      <c r="T12" s="285">
        <v>1284</v>
      </c>
      <c r="U12" s="282">
        <v>1</v>
      </c>
      <c r="V12" s="282">
        <v>1151</v>
      </c>
      <c r="W12" s="282">
        <v>3</v>
      </c>
      <c r="X12" s="282">
        <f>T12+V12</f>
        <v>2435</v>
      </c>
      <c r="Y12" s="282">
        <v>1</v>
      </c>
      <c r="Z12" s="312">
        <v>7926</v>
      </c>
      <c r="AA12" s="315">
        <v>2</v>
      </c>
      <c r="AB12" s="285">
        <v>2285</v>
      </c>
      <c r="AC12" s="282">
        <v>2</v>
      </c>
      <c r="AD12" s="282">
        <v>2398</v>
      </c>
      <c r="AE12" s="282">
        <v>1</v>
      </c>
      <c r="AF12" s="282">
        <f>AB12+AD12</f>
        <v>4683</v>
      </c>
      <c r="AG12" s="282">
        <v>1</v>
      </c>
      <c r="AH12" s="312">
        <v>14078</v>
      </c>
      <c r="AI12" s="315">
        <v>1</v>
      </c>
      <c r="AJ12" s="285">
        <v>3710</v>
      </c>
      <c r="AK12" s="282">
        <v>2</v>
      </c>
      <c r="AL12" s="282">
        <v>3571</v>
      </c>
      <c r="AM12" s="282">
        <v>2</v>
      </c>
      <c r="AN12" s="282">
        <f t="shared" ref="AN12:AN26" si="2">AJ12+AL12</f>
        <v>7281</v>
      </c>
      <c r="AO12" s="282">
        <v>1</v>
      </c>
      <c r="AP12" s="318">
        <v>18609.5</v>
      </c>
      <c r="AQ12" s="315">
        <v>1</v>
      </c>
      <c r="AR12" s="291">
        <f t="shared" si="0"/>
        <v>19447</v>
      </c>
      <c r="AS12" s="292">
        <v>1</v>
      </c>
    </row>
    <row r="13" spans="1:45" ht="12.75" customHeight="1" x14ac:dyDescent="0.25">
      <c r="A13" s="262">
        <v>10</v>
      </c>
      <c r="B13" s="280" t="s">
        <v>125</v>
      </c>
      <c r="C13" s="186" t="s">
        <v>17</v>
      </c>
      <c r="D13" s="267"/>
      <c r="E13" s="268"/>
      <c r="F13" s="268"/>
      <c r="G13" s="268"/>
      <c r="H13" s="268"/>
      <c r="I13" s="268"/>
      <c r="J13" s="313"/>
      <c r="K13" s="316"/>
      <c r="L13" s="267">
        <v>796</v>
      </c>
      <c r="M13" s="268">
        <v>13</v>
      </c>
      <c r="N13" s="268">
        <v>1205</v>
      </c>
      <c r="O13" s="268">
        <v>3</v>
      </c>
      <c r="P13" s="268">
        <f t="shared" si="1"/>
        <v>2001</v>
      </c>
      <c r="Q13" s="268">
        <v>6</v>
      </c>
      <c r="R13" s="313"/>
      <c r="S13" s="316"/>
      <c r="T13" s="267">
        <v>1107</v>
      </c>
      <c r="U13" s="268">
        <v>4</v>
      </c>
      <c r="V13" s="268">
        <v>1228</v>
      </c>
      <c r="W13" s="268">
        <v>2</v>
      </c>
      <c r="X13" s="268">
        <f>T13+V13</f>
        <v>2335</v>
      </c>
      <c r="Y13" s="268">
        <v>3</v>
      </c>
      <c r="Z13" s="313"/>
      <c r="AA13" s="316"/>
      <c r="AB13" s="267">
        <v>2111</v>
      </c>
      <c r="AC13" s="268">
        <v>4</v>
      </c>
      <c r="AD13" s="268">
        <v>1925</v>
      </c>
      <c r="AE13" s="268">
        <v>4</v>
      </c>
      <c r="AF13" s="268">
        <f>AB13+AD13</f>
        <v>4036</v>
      </c>
      <c r="AG13" s="268">
        <v>3</v>
      </c>
      <c r="AH13" s="313"/>
      <c r="AI13" s="316"/>
      <c r="AJ13" s="267">
        <v>3816</v>
      </c>
      <c r="AK13" s="268">
        <v>1</v>
      </c>
      <c r="AL13" s="268">
        <v>3277</v>
      </c>
      <c r="AM13" s="268">
        <v>3</v>
      </c>
      <c r="AN13" s="268">
        <f t="shared" si="2"/>
        <v>7093</v>
      </c>
      <c r="AO13" s="268">
        <v>3</v>
      </c>
      <c r="AP13" s="319"/>
      <c r="AQ13" s="316"/>
      <c r="AR13" s="293">
        <f t="shared" si="0"/>
        <v>15465</v>
      </c>
      <c r="AS13" s="294">
        <v>2</v>
      </c>
    </row>
    <row r="14" spans="1:45" ht="12.75" customHeight="1" x14ac:dyDescent="0.25">
      <c r="A14" s="262">
        <v>11</v>
      </c>
      <c r="B14" s="280" t="s">
        <v>125</v>
      </c>
      <c r="C14" s="186" t="s">
        <v>16</v>
      </c>
      <c r="D14" s="267"/>
      <c r="E14" s="268"/>
      <c r="F14" s="268"/>
      <c r="G14" s="268"/>
      <c r="H14" s="268"/>
      <c r="I14" s="268"/>
      <c r="J14" s="313"/>
      <c r="K14" s="316"/>
      <c r="L14" s="267">
        <v>1342</v>
      </c>
      <c r="M14" s="268">
        <v>2</v>
      </c>
      <c r="N14" s="268">
        <v>1424</v>
      </c>
      <c r="O14" s="268">
        <v>1</v>
      </c>
      <c r="P14" s="268">
        <f t="shared" si="1"/>
        <v>2766</v>
      </c>
      <c r="Q14" s="268">
        <v>2</v>
      </c>
      <c r="R14" s="313"/>
      <c r="S14" s="316"/>
      <c r="T14" s="267">
        <v>1110</v>
      </c>
      <c r="U14" s="268">
        <v>2</v>
      </c>
      <c r="V14" s="268">
        <v>1250</v>
      </c>
      <c r="W14" s="268">
        <v>1</v>
      </c>
      <c r="X14" s="268">
        <f>T14+V14</f>
        <v>2360</v>
      </c>
      <c r="Y14" s="268">
        <v>2</v>
      </c>
      <c r="Z14" s="313"/>
      <c r="AA14" s="316"/>
      <c r="AB14" s="267">
        <v>1611</v>
      </c>
      <c r="AC14" s="268">
        <v>6</v>
      </c>
      <c r="AD14" s="268">
        <v>2395</v>
      </c>
      <c r="AE14" s="268">
        <v>2</v>
      </c>
      <c r="AF14" s="268">
        <f>AB14+AD14</f>
        <v>4006</v>
      </c>
      <c r="AG14" s="268">
        <v>4</v>
      </c>
      <c r="AH14" s="313"/>
      <c r="AI14" s="316"/>
      <c r="AJ14" s="286">
        <v>1124.5</v>
      </c>
      <c r="AK14" s="268">
        <v>11</v>
      </c>
      <c r="AL14" s="268">
        <v>1727</v>
      </c>
      <c r="AM14" s="268">
        <v>7</v>
      </c>
      <c r="AN14" s="268">
        <f t="shared" si="2"/>
        <v>2851.5</v>
      </c>
      <c r="AO14" s="268">
        <v>8</v>
      </c>
      <c r="AP14" s="319"/>
      <c r="AQ14" s="316"/>
      <c r="AR14" s="293">
        <f t="shared" si="0"/>
        <v>11983.5</v>
      </c>
      <c r="AS14" s="294">
        <v>6</v>
      </c>
    </row>
    <row r="15" spans="1:45" ht="12.75" customHeight="1" x14ac:dyDescent="0.25">
      <c r="A15" s="262">
        <v>12</v>
      </c>
      <c r="B15" s="280" t="s">
        <v>125</v>
      </c>
      <c r="C15" s="186" t="s">
        <v>7</v>
      </c>
      <c r="D15" s="267"/>
      <c r="E15" s="268"/>
      <c r="F15" s="268"/>
      <c r="G15" s="268"/>
      <c r="H15" s="268"/>
      <c r="I15" s="268"/>
      <c r="J15" s="313"/>
      <c r="K15" s="316"/>
      <c r="L15" s="267">
        <v>143</v>
      </c>
      <c r="M15" s="268">
        <v>28</v>
      </c>
      <c r="N15" s="268">
        <v>457</v>
      </c>
      <c r="O15" s="268">
        <v>19</v>
      </c>
      <c r="P15" s="268">
        <f t="shared" si="1"/>
        <v>600</v>
      </c>
      <c r="Q15" s="268">
        <v>24</v>
      </c>
      <c r="R15" s="313"/>
      <c r="S15" s="316"/>
      <c r="T15" s="267">
        <v>346</v>
      </c>
      <c r="U15" s="268">
        <v>21</v>
      </c>
      <c r="V15" s="268"/>
      <c r="W15" s="268"/>
      <c r="X15" s="268">
        <f>T15+V15</f>
        <v>346</v>
      </c>
      <c r="Y15" s="268">
        <v>25</v>
      </c>
      <c r="Z15" s="313"/>
      <c r="AA15" s="316"/>
      <c r="AB15" s="267">
        <v>989</v>
      </c>
      <c r="AC15" s="268">
        <v>11</v>
      </c>
      <c r="AD15" s="268"/>
      <c r="AE15" s="268"/>
      <c r="AF15" s="268">
        <f>AB15+AD15</f>
        <v>989</v>
      </c>
      <c r="AG15" s="268">
        <v>14</v>
      </c>
      <c r="AH15" s="313"/>
      <c r="AI15" s="316"/>
      <c r="AJ15" s="267">
        <v>141</v>
      </c>
      <c r="AK15" s="268">
        <v>25</v>
      </c>
      <c r="AL15" s="268">
        <v>466</v>
      </c>
      <c r="AM15" s="268">
        <v>13</v>
      </c>
      <c r="AN15" s="268">
        <f t="shared" si="2"/>
        <v>607</v>
      </c>
      <c r="AO15" s="268">
        <v>22</v>
      </c>
      <c r="AP15" s="319"/>
      <c r="AQ15" s="316"/>
      <c r="AR15" s="293">
        <f t="shared" si="0"/>
        <v>2542</v>
      </c>
      <c r="AS15" s="294">
        <v>20</v>
      </c>
    </row>
    <row r="16" spans="1:45" ht="12.75" customHeight="1" x14ac:dyDescent="0.25">
      <c r="A16" s="262">
        <v>13</v>
      </c>
      <c r="B16" s="280" t="s">
        <v>125</v>
      </c>
      <c r="C16" s="187" t="s">
        <v>22</v>
      </c>
      <c r="D16" s="267"/>
      <c r="E16" s="268"/>
      <c r="F16" s="268"/>
      <c r="G16" s="268"/>
      <c r="H16" s="268"/>
      <c r="I16" s="268"/>
      <c r="J16" s="313"/>
      <c r="K16" s="316"/>
      <c r="L16" s="267">
        <v>152</v>
      </c>
      <c r="M16" s="268">
        <v>26</v>
      </c>
      <c r="N16" s="268">
        <v>0</v>
      </c>
      <c r="O16" s="268"/>
      <c r="P16" s="268">
        <f t="shared" si="1"/>
        <v>152</v>
      </c>
      <c r="Q16" s="268">
        <v>30</v>
      </c>
      <c r="R16" s="313"/>
      <c r="S16" s="316"/>
      <c r="T16" s="267">
        <v>271</v>
      </c>
      <c r="U16" s="268">
        <v>24</v>
      </c>
      <c r="V16" s="268">
        <v>179</v>
      </c>
      <c r="W16" s="268">
        <v>22</v>
      </c>
      <c r="X16" s="268">
        <f>T16+V16</f>
        <v>450</v>
      </c>
      <c r="Y16" s="268">
        <v>24</v>
      </c>
      <c r="Z16" s="313"/>
      <c r="AA16" s="316"/>
      <c r="AB16" s="267">
        <v>364</v>
      </c>
      <c r="AC16" s="268">
        <v>16</v>
      </c>
      <c r="AD16" s="268"/>
      <c r="AE16" s="268"/>
      <c r="AF16" s="268">
        <f>AB16+AD16</f>
        <v>364</v>
      </c>
      <c r="AG16" s="268">
        <v>17</v>
      </c>
      <c r="AH16" s="313"/>
      <c r="AI16" s="316"/>
      <c r="AJ16" s="267">
        <v>431</v>
      </c>
      <c r="AK16" s="268">
        <v>20</v>
      </c>
      <c r="AL16" s="268"/>
      <c r="AM16" s="268"/>
      <c r="AN16" s="268">
        <f t="shared" si="2"/>
        <v>431</v>
      </c>
      <c r="AO16" s="268">
        <v>24</v>
      </c>
      <c r="AP16" s="319"/>
      <c r="AQ16" s="316"/>
      <c r="AR16" s="293">
        <f t="shared" si="0"/>
        <v>1397</v>
      </c>
      <c r="AS16" s="294">
        <v>29</v>
      </c>
    </row>
    <row r="17" spans="1:45" ht="12.75" customHeight="1" thickBot="1" x14ac:dyDescent="0.3">
      <c r="A17" s="262">
        <v>14</v>
      </c>
      <c r="B17" s="281" t="s">
        <v>125</v>
      </c>
      <c r="C17" s="260" t="s">
        <v>13</v>
      </c>
      <c r="D17" s="278"/>
      <c r="E17" s="270"/>
      <c r="F17" s="270"/>
      <c r="G17" s="270"/>
      <c r="H17" s="270"/>
      <c r="I17" s="270"/>
      <c r="J17" s="314"/>
      <c r="K17" s="317"/>
      <c r="L17" s="278">
        <v>514</v>
      </c>
      <c r="M17" s="270">
        <v>22</v>
      </c>
      <c r="N17" s="270">
        <v>452</v>
      </c>
      <c r="O17" s="270">
        <v>20</v>
      </c>
      <c r="P17" s="270">
        <f t="shared" si="1"/>
        <v>966</v>
      </c>
      <c r="Q17" s="270">
        <v>20</v>
      </c>
      <c r="R17" s="314"/>
      <c r="S17" s="317"/>
      <c r="T17" s="278"/>
      <c r="U17" s="270"/>
      <c r="V17" s="270"/>
      <c r="W17" s="270"/>
      <c r="X17" s="270"/>
      <c r="Y17" s="270"/>
      <c r="Z17" s="314"/>
      <c r="AA17" s="317"/>
      <c r="AB17" s="278"/>
      <c r="AC17" s="270"/>
      <c r="AD17" s="270"/>
      <c r="AE17" s="270"/>
      <c r="AF17" s="270"/>
      <c r="AG17" s="270"/>
      <c r="AH17" s="314"/>
      <c r="AI17" s="317"/>
      <c r="AJ17" s="278">
        <v>160</v>
      </c>
      <c r="AK17" s="270">
        <v>24</v>
      </c>
      <c r="AL17" s="270">
        <v>186</v>
      </c>
      <c r="AM17" s="270">
        <v>20</v>
      </c>
      <c r="AN17" s="270">
        <f t="shared" si="2"/>
        <v>346</v>
      </c>
      <c r="AO17" s="270">
        <v>25</v>
      </c>
      <c r="AP17" s="320"/>
      <c r="AQ17" s="317"/>
      <c r="AR17" s="295">
        <f t="shared" si="0"/>
        <v>1312</v>
      </c>
      <c r="AS17" s="296">
        <v>32</v>
      </c>
    </row>
    <row r="18" spans="1:45" ht="12.75" customHeight="1" x14ac:dyDescent="0.25">
      <c r="A18" s="262">
        <v>15</v>
      </c>
      <c r="B18" s="279" t="s">
        <v>126</v>
      </c>
      <c r="C18" s="283" t="s">
        <v>1</v>
      </c>
      <c r="D18" s="285"/>
      <c r="E18" s="282"/>
      <c r="F18" s="282"/>
      <c r="G18" s="282"/>
      <c r="H18" s="282"/>
      <c r="I18" s="282"/>
      <c r="J18" s="312">
        <f>I18</f>
        <v>0</v>
      </c>
      <c r="K18" s="315">
        <v>6</v>
      </c>
      <c r="L18" s="285">
        <v>620</v>
      </c>
      <c r="M18" s="282">
        <v>17</v>
      </c>
      <c r="N18" s="282">
        <v>1120</v>
      </c>
      <c r="O18" s="282">
        <v>5</v>
      </c>
      <c r="P18" s="282">
        <f t="shared" si="1"/>
        <v>1740</v>
      </c>
      <c r="Q18" s="282">
        <v>10</v>
      </c>
      <c r="R18" s="312">
        <f>P18+P19+P20+P21+P22+P23+P24</f>
        <v>5330</v>
      </c>
      <c r="S18" s="315">
        <v>5</v>
      </c>
      <c r="T18" s="285">
        <v>968</v>
      </c>
      <c r="U18" s="282">
        <v>6</v>
      </c>
      <c r="V18" s="282">
        <v>999</v>
      </c>
      <c r="W18" s="282">
        <v>6</v>
      </c>
      <c r="X18" s="282">
        <f>T18+V18</f>
        <v>1967</v>
      </c>
      <c r="Y18" s="282">
        <v>5</v>
      </c>
      <c r="Z18" s="312">
        <v>5399</v>
      </c>
      <c r="AA18" s="315">
        <v>3</v>
      </c>
      <c r="AB18" s="285">
        <v>2250</v>
      </c>
      <c r="AC18" s="282">
        <v>3</v>
      </c>
      <c r="AD18" s="282">
        <v>2229</v>
      </c>
      <c r="AE18" s="282">
        <v>3</v>
      </c>
      <c r="AF18" s="282">
        <f t="shared" ref="AF18:AF23" si="3">AB18+AD18</f>
        <v>4479</v>
      </c>
      <c r="AG18" s="282">
        <v>2</v>
      </c>
      <c r="AH18" s="312">
        <v>6399</v>
      </c>
      <c r="AI18" s="315">
        <v>3</v>
      </c>
      <c r="AJ18" s="285">
        <v>3454</v>
      </c>
      <c r="AK18" s="282">
        <v>4</v>
      </c>
      <c r="AL18" s="282">
        <v>3647</v>
      </c>
      <c r="AM18" s="282">
        <v>1</v>
      </c>
      <c r="AN18" s="282">
        <f t="shared" si="2"/>
        <v>7101</v>
      </c>
      <c r="AO18" s="282">
        <v>2</v>
      </c>
      <c r="AP18" s="318">
        <v>14476.5</v>
      </c>
      <c r="AQ18" s="315">
        <v>2</v>
      </c>
      <c r="AR18" s="291">
        <f t="shared" si="0"/>
        <v>15287</v>
      </c>
      <c r="AS18" s="292">
        <v>3</v>
      </c>
    </row>
    <row r="19" spans="1:45" ht="12.75" customHeight="1" x14ac:dyDescent="0.25">
      <c r="A19" s="262">
        <v>16</v>
      </c>
      <c r="B19" s="280" t="s">
        <v>126</v>
      </c>
      <c r="C19" s="186" t="s">
        <v>26</v>
      </c>
      <c r="D19" s="267"/>
      <c r="E19" s="268"/>
      <c r="F19" s="268"/>
      <c r="G19" s="268"/>
      <c r="H19" s="268"/>
      <c r="I19" s="268"/>
      <c r="J19" s="313"/>
      <c r="K19" s="316"/>
      <c r="L19" s="267">
        <v>778</v>
      </c>
      <c r="M19" s="268">
        <v>15</v>
      </c>
      <c r="N19" s="268">
        <v>946</v>
      </c>
      <c r="O19" s="268">
        <v>10</v>
      </c>
      <c r="P19" s="268">
        <f t="shared" si="1"/>
        <v>1724</v>
      </c>
      <c r="Q19" s="268">
        <v>12</v>
      </c>
      <c r="R19" s="313"/>
      <c r="S19" s="316"/>
      <c r="T19" s="267">
        <v>803</v>
      </c>
      <c r="U19" s="268">
        <v>9</v>
      </c>
      <c r="V19" s="268">
        <v>796</v>
      </c>
      <c r="W19" s="268">
        <v>9</v>
      </c>
      <c r="X19" s="268">
        <f>T19+V19</f>
        <v>1599</v>
      </c>
      <c r="Y19" s="268">
        <v>10</v>
      </c>
      <c r="Z19" s="313"/>
      <c r="AA19" s="316"/>
      <c r="AB19" s="267">
        <v>1180</v>
      </c>
      <c r="AC19" s="268">
        <v>10</v>
      </c>
      <c r="AD19" s="268">
        <v>236</v>
      </c>
      <c r="AE19" s="268">
        <v>14</v>
      </c>
      <c r="AF19" s="268">
        <f t="shared" si="3"/>
        <v>1416</v>
      </c>
      <c r="AG19" s="268">
        <v>12</v>
      </c>
      <c r="AH19" s="313"/>
      <c r="AI19" s="316"/>
      <c r="AJ19" s="286">
        <v>1302.5</v>
      </c>
      <c r="AK19" s="268">
        <v>9</v>
      </c>
      <c r="AL19" s="268">
        <v>3086</v>
      </c>
      <c r="AM19" s="268">
        <v>4</v>
      </c>
      <c r="AN19" s="268">
        <f t="shared" si="2"/>
        <v>4388.5</v>
      </c>
      <c r="AO19" s="268">
        <v>4</v>
      </c>
      <c r="AP19" s="319"/>
      <c r="AQ19" s="316"/>
      <c r="AR19" s="293">
        <f t="shared" si="0"/>
        <v>9127.5</v>
      </c>
      <c r="AS19" s="294">
        <v>10</v>
      </c>
    </row>
    <row r="20" spans="1:45" ht="12.75" customHeight="1" x14ac:dyDescent="0.25">
      <c r="A20" s="262">
        <v>17</v>
      </c>
      <c r="B20" s="280" t="s">
        <v>126</v>
      </c>
      <c r="C20" s="186" t="s">
        <v>3</v>
      </c>
      <c r="D20" s="267"/>
      <c r="E20" s="268"/>
      <c r="F20" s="268"/>
      <c r="G20" s="268"/>
      <c r="H20" s="268"/>
      <c r="I20" s="268"/>
      <c r="J20" s="313"/>
      <c r="K20" s="316"/>
      <c r="L20" s="267">
        <v>682</v>
      </c>
      <c r="M20" s="268">
        <v>16</v>
      </c>
      <c r="N20" s="268">
        <v>357</v>
      </c>
      <c r="O20" s="268">
        <v>23</v>
      </c>
      <c r="P20" s="268">
        <f t="shared" si="1"/>
        <v>1039</v>
      </c>
      <c r="Q20" s="268">
        <v>18</v>
      </c>
      <c r="R20" s="313"/>
      <c r="S20" s="316"/>
      <c r="T20" s="267">
        <v>329</v>
      </c>
      <c r="U20" s="268">
        <v>23</v>
      </c>
      <c r="V20" s="268">
        <v>260</v>
      </c>
      <c r="W20" s="268">
        <v>21</v>
      </c>
      <c r="X20" s="268">
        <f>T20+V20</f>
        <v>589</v>
      </c>
      <c r="Y20" s="268">
        <v>21</v>
      </c>
      <c r="Z20" s="313"/>
      <c r="AA20" s="316"/>
      <c r="AB20" s="267">
        <v>161</v>
      </c>
      <c r="AC20" s="268">
        <v>19</v>
      </c>
      <c r="AD20" s="268"/>
      <c r="AE20" s="268"/>
      <c r="AF20" s="268">
        <f t="shared" si="3"/>
        <v>161</v>
      </c>
      <c r="AG20" s="268">
        <v>22</v>
      </c>
      <c r="AH20" s="313"/>
      <c r="AI20" s="316"/>
      <c r="AJ20" s="267">
        <v>579</v>
      </c>
      <c r="AK20" s="268">
        <v>18</v>
      </c>
      <c r="AL20" s="268"/>
      <c r="AM20" s="268"/>
      <c r="AN20" s="268">
        <f t="shared" si="2"/>
        <v>579</v>
      </c>
      <c r="AO20" s="268">
        <v>23</v>
      </c>
      <c r="AP20" s="319"/>
      <c r="AQ20" s="316"/>
      <c r="AR20" s="293">
        <f t="shared" si="0"/>
        <v>2368</v>
      </c>
      <c r="AS20" s="294">
        <v>22</v>
      </c>
    </row>
    <row r="21" spans="1:45" ht="12.75" customHeight="1" x14ac:dyDescent="0.25">
      <c r="A21" s="262">
        <v>18</v>
      </c>
      <c r="B21" s="280" t="s">
        <v>126</v>
      </c>
      <c r="C21" s="186" t="s">
        <v>4</v>
      </c>
      <c r="D21" s="267"/>
      <c r="E21" s="268"/>
      <c r="F21" s="268"/>
      <c r="G21" s="268"/>
      <c r="H21" s="268"/>
      <c r="I21" s="268"/>
      <c r="J21" s="313"/>
      <c r="K21" s="316"/>
      <c r="L21" s="267">
        <v>292</v>
      </c>
      <c r="M21" s="268">
        <v>24</v>
      </c>
      <c r="N21" s="268">
        <v>102</v>
      </c>
      <c r="O21" s="268">
        <v>26</v>
      </c>
      <c r="P21" s="268">
        <f t="shared" si="1"/>
        <v>394</v>
      </c>
      <c r="Q21" s="268">
        <v>27</v>
      </c>
      <c r="R21" s="313"/>
      <c r="S21" s="316"/>
      <c r="T21" s="267">
        <v>409</v>
      </c>
      <c r="U21" s="268">
        <v>20</v>
      </c>
      <c r="V21" s="268">
        <v>594</v>
      </c>
      <c r="W21" s="268">
        <v>15</v>
      </c>
      <c r="X21" s="268">
        <f>T21+V21</f>
        <v>1003</v>
      </c>
      <c r="Y21" s="268">
        <v>17</v>
      </c>
      <c r="Z21" s="313"/>
      <c r="AA21" s="316"/>
      <c r="AB21" s="267">
        <v>75</v>
      </c>
      <c r="AC21" s="268">
        <v>23</v>
      </c>
      <c r="AD21" s="268"/>
      <c r="AE21" s="268"/>
      <c r="AF21" s="268">
        <f t="shared" si="3"/>
        <v>75</v>
      </c>
      <c r="AG21" s="268">
        <v>25</v>
      </c>
      <c r="AH21" s="313"/>
      <c r="AI21" s="316"/>
      <c r="AJ21" s="267">
        <v>102</v>
      </c>
      <c r="AK21" s="268">
        <v>28</v>
      </c>
      <c r="AL21" s="268">
        <v>240</v>
      </c>
      <c r="AM21" s="268">
        <v>18</v>
      </c>
      <c r="AN21" s="268">
        <f t="shared" si="2"/>
        <v>342</v>
      </c>
      <c r="AO21" s="268">
        <v>26</v>
      </c>
      <c r="AP21" s="319"/>
      <c r="AQ21" s="316"/>
      <c r="AR21" s="293">
        <f t="shared" si="0"/>
        <v>1814</v>
      </c>
      <c r="AS21" s="294">
        <v>24</v>
      </c>
    </row>
    <row r="22" spans="1:45" ht="12.75" customHeight="1" x14ac:dyDescent="0.25">
      <c r="A22" s="262">
        <v>19</v>
      </c>
      <c r="B22" s="280" t="s">
        <v>126</v>
      </c>
      <c r="C22" s="189" t="s">
        <v>39</v>
      </c>
      <c r="D22" s="267"/>
      <c r="E22" s="268"/>
      <c r="F22" s="268"/>
      <c r="G22" s="268"/>
      <c r="H22" s="268"/>
      <c r="I22" s="268"/>
      <c r="J22" s="313"/>
      <c r="K22" s="316"/>
      <c r="L22" s="267"/>
      <c r="M22" s="268"/>
      <c r="N22" s="268"/>
      <c r="O22" s="268"/>
      <c r="P22" s="268"/>
      <c r="Q22" s="268"/>
      <c r="R22" s="313"/>
      <c r="S22" s="316"/>
      <c r="T22" s="267">
        <v>241</v>
      </c>
      <c r="U22" s="268">
        <v>26</v>
      </c>
      <c r="V22" s="268"/>
      <c r="W22" s="268"/>
      <c r="X22" s="268">
        <f>T22+V22</f>
        <v>241</v>
      </c>
      <c r="Y22" s="268">
        <v>27</v>
      </c>
      <c r="Z22" s="313"/>
      <c r="AA22" s="316"/>
      <c r="AB22" s="267">
        <v>192</v>
      </c>
      <c r="AC22" s="268">
        <v>17</v>
      </c>
      <c r="AD22" s="268">
        <v>0</v>
      </c>
      <c r="AE22" s="268"/>
      <c r="AF22" s="268">
        <f t="shared" si="3"/>
        <v>192</v>
      </c>
      <c r="AG22" s="268">
        <v>21</v>
      </c>
      <c r="AH22" s="313"/>
      <c r="AI22" s="316"/>
      <c r="AJ22" s="267">
        <v>367</v>
      </c>
      <c r="AK22" s="268">
        <v>21</v>
      </c>
      <c r="AL22" s="268">
        <v>527</v>
      </c>
      <c r="AM22" s="268">
        <v>12</v>
      </c>
      <c r="AN22" s="268">
        <f t="shared" si="2"/>
        <v>894</v>
      </c>
      <c r="AO22" s="268">
        <v>18</v>
      </c>
      <c r="AP22" s="319"/>
      <c r="AQ22" s="316"/>
      <c r="AR22" s="293">
        <f t="shared" si="0"/>
        <v>1327</v>
      </c>
      <c r="AS22" s="294">
        <v>31</v>
      </c>
    </row>
    <row r="23" spans="1:45" ht="12.75" customHeight="1" x14ac:dyDescent="0.25">
      <c r="A23" s="262">
        <v>20</v>
      </c>
      <c r="B23" s="280" t="s">
        <v>126</v>
      </c>
      <c r="C23" s="189" t="s">
        <v>41</v>
      </c>
      <c r="D23" s="267"/>
      <c r="E23" s="268"/>
      <c r="F23" s="268"/>
      <c r="G23" s="268"/>
      <c r="H23" s="268"/>
      <c r="I23" s="268"/>
      <c r="J23" s="313"/>
      <c r="K23" s="316"/>
      <c r="L23" s="267"/>
      <c r="M23" s="268"/>
      <c r="N23" s="268"/>
      <c r="O23" s="268"/>
      <c r="P23" s="268"/>
      <c r="Q23" s="268"/>
      <c r="R23" s="313"/>
      <c r="S23" s="316"/>
      <c r="T23" s="267"/>
      <c r="U23" s="268"/>
      <c r="V23" s="268"/>
      <c r="W23" s="268"/>
      <c r="X23" s="268"/>
      <c r="Y23" s="268"/>
      <c r="Z23" s="313"/>
      <c r="AA23" s="316"/>
      <c r="AB23" s="267">
        <v>76</v>
      </c>
      <c r="AC23" s="268">
        <v>22</v>
      </c>
      <c r="AD23" s="268"/>
      <c r="AE23" s="268"/>
      <c r="AF23" s="268">
        <f t="shared" si="3"/>
        <v>76</v>
      </c>
      <c r="AG23" s="268">
        <v>24</v>
      </c>
      <c r="AH23" s="313"/>
      <c r="AI23" s="316"/>
      <c r="AJ23" s="267">
        <v>1100</v>
      </c>
      <c r="AK23" s="268">
        <v>12</v>
      </c>
      <c r="AL23" s="268"/>
      <c r="AM23" s="268"/>
      <c r="AN23" s="268">
        <f t="shared" si="2"/>
        <v>1100</v>
      </c>
      <c r="AO23" s="268">
        <v>14</v>
      </c>
      <c r="AP23" s="319"/>
      <c r="AQ23" s="316"/>
      <c r="AR23" s="293">
        <f t="shared" si="0"/>
        <v>1176</v>
      </c>
      <c r="AS23" s="294">
        <v>34</v>
      </c>
    </row>
    <row r="24" spans="1:45" ht="12.75" customHeight="1" thickBot="1" x14ac:dyDescent="0.3">
      <c r="A24" s="262">
        <v>21</v>
      </c>
      <c r="B24" s="281" t="s">
        <v>126</v>
      </c>
      <c r="C24" s="260" t="s">
        <v>28</v>
      </c>
      <c r="D24" s="278"/>
      <c r="E24" s="270"/>
      <c r="F24" s="270"/>
      <c r="G24" s="270"/>
      <c r="H24" s="270"/>
      <c r="I24" s="270"/>
      <c r="J24" s="314"/>
      <c r="K24" s="317"/>
      <c r="L24" s="278">
        <v>433</v>
      </c>
      <c r="M24" s="270">
        <v>23</v>
      </c>
      <c r="N24" s="270">
        <v>0</v>
      </c>
      <c r="O24" s="270"/>
      <c r="P24" s="270">
        <f>L24+N24</f>
        <v>433</v>
      </c>
      <c r="Q24" s="270">
        <v>26</v>
      </c>
      <c r="R24" s="314"/>
      <c r="S24" s="317"/>
      <c r="T24" s="278">
        <v>139</v>
      </c>
      <c r="U24" s="270">
        <v>28</v>
      </c>
      <c r="V24" s="270"/>
      <c r="W24" s="270"/>
      <c r="X24" s="270">
        <f>T24+V24</f>
        <v>139</v>
      </c>
      <c r="Y24" s="270">
        <v>29</v>
      </c>
      <c r="Z24" s="314"/>
      <c r="AA24" s="317"/>
      <c r="AB24" s="278"/>
      <c r="AC24" s="270"/>
      <c r="AD24" s="270"/>
      <c r="AE24" s="270"/>
      <c r="AF24" s="270"/>
      <c r="AG24" s="270"/>
      <c r="AH24" s="314"/>
      <c r="AI24" s="317"/>
      <c r="AJ24" s="278">
        <v>72</v>
      </c>
      <c r="AK24" s="270">
        <v>30</v>
      </c>
      <c r="AL24" s="270"/>
      <c r="AM24" s="270"/>
      <c r="AN24" s="270">
        <f t="shared" si="2"/>
        <v>72</v>
      </c>
      <c r="AO24" s="270">
        <v>31</v>
      </c>
      <c r="AP24" s="320"/>
      <c r="AQ24" s="317"/>
      <c r="AR24" s="295">
        <f t="shared" si="0"/>
        <v>644</v>
      </c>
      <c r="AS24" s="296">
        <v>39</v>
      </c>
    </row>
    <row r="25" spans="1:45" ht="12.75" customHeight="1" x14ac:dyDescent="0.25">
      <c r="A25" s="262">
        <v>22</v>
      </c>
      <c r="B25" s="279" t="s">
        <v>129</v>
      </c>
      <c r="C25" s="199" t="s">
        <v>5</v>
      </c>
      <c r="D25" s="285"/>
      <c r="E25" s="282"/>
      <c r="F25" s="282"/>
      <c r="G25" s="282"/>
      <c r="H25" s="282"/>
      <c r="I25" s="282"/>
      <c r="J25" s="312">
        <f>H25+H26+H27+H28+H29+H30+H31+H32</f>
        <v>3010</v>
      </c>
      <c r="K25" s="315">
        <v>3</v>
      </c>
      <c r="L25" s="285">
        <v>818</v>
      </c>
      <c r="M25" s="282">
        <v>12</v>
      </c>
      <c r="N25" s="282">
        <v>953</v>
      </c>
      <c r="O25" s="282">
        <v>8</v>
      </c>
      <c r="P25" s="282">
        <f>L25+N25</f>
        <v>1771</v>
      </c>
      <c r="Q25" s="282">
        <v>9</v>
      </c>
      <c r="R25" s="312">
        <f>P25+P26+P27+P28+P29+P30+P31+P32</f>
        <v>5970</v>
      </c>
      <c r="S25" s="315">
        <v>4</v>
      </c>
      <c r="T25" s="285">
        <v>793</v>
      </c>
      <c r="U25" s="282">
        <v>10</v>
      </c>
      <c r="V25" s="282">
        <v>837</v>
      </c>
      <c r="W25" s="282">
        <v>7</v>
      </c>
      <c r="X25" s="282">
        <f>T25+V25</f>
        <v>1630</v>
      </c>
      <c r="Y25" s="282">
        <v>9</v>
      </c>
      <c r="Z25" s="312">
        <v>5317</v>
      </c>
      <c r="AA25" s="315">
        <v>4</v>
      </c>
      <c r="AB25" s="285">
        <v>1548</v>
      </c>
      <c r="AC25" s="282">
        <v>8</v>
      </c>
      <c r="AD25" s="287">
        <v>1720.5</v>
      </c>
      <c r="AE25" s="282">
        <v>6</v>
      </c>
      <c r="AF25" s="282">
        <f>AB25+AD25</f>
        <v>3268.5</v>
      </c>
      <c r="AG25" s="282">
        <v>6</v>
      </c>
      <c r="AH25" s="312">
        <v>5912</v>
      </c>
      <c r="AI25" s="315">
        <v>4</v>
      </c>
      <c r="AJ25" s="288">
        <v>1411.5</v>
      </c>
      <c r="AK25" s="282">
        <v>8</v>
      </c>
      <c r="AL25" s="287">
        <v>1349.5</v>
      </c>
      <c r="AM25" s="282">
        <v>8</v>
      </c>
      <c r="AN25" s="282">
        <f t="shared" si="2"/>
        <v>2761</v>
      </c>
      <c r="AO25" s="282">
        <v>9</v>
      </c>
      <c r="AP25" s="318">
        <v>5669.5</v>
      </c>
      <c r="AQ25" s="315">
        <v>5</v>
      </c>
      <c r="AR25" s="291">
        <f t="shared" si="0"/>
        <v>9430.5</v>
      </c>
      <c r="AS25" s="292">
        <v>9</v>
      </c>
    </row>
    <row r="26" spans="1:45" ht="12.75" customHeight="1" x14ac:dyDescent="0.25">
      <c r="A26" s="262">
        <v>23</v>
      </c>
      <c r="B26" s="280" t="s">
        <v>129</v>
      </c>
      <c r="C26" s="186" t="s">
        <v>12</v>
      </c>
      <c r="D26" s="267"/>
      <c r="E26" s="268"/>
      <c r="F26" s="268">
        <v>262</v>
      </c>
      <c r="G26" s="268">
        <v>12</v>
      </c>
      <c r="H26" s="268">
        <f>D26+F26</f>
        <v>262</v>
      </c>
      <c r="I26" s="268">
        <v>15</v>
      </c>
      <c r="J26" s="313"/>
      <c r="K26" s="316"/>
      <c r="L26" s="267">
        <v>920</v>
      </c>
      <c r="M26" s="268">
        <v>9</v>
      </c>
      <c r="N26" s="268">
        <v>950</v>
      </c>
      <c r="O26" s="268">
        <v>9</v>
      </c>
      <c r="P26" s="268">
        <f>L26+N26</f>
        <v>1870</v>
      </c>
      <c r="Q26" s="268">
        <v>8</v>
      </c>
      <c r="R26" s="313"/>
      <c r="S26" s="316"/>
      <c r="T26" s="267">
        <v>751</v>
      </c>
      <c r="U26" s="268">
        <v>12</v>
      </c>
      <c r="V26" s="268">
        <v>601</v>
      </c>
      <c r="W26" s="268">
        <v>14</v>
      </c>
      <c r="X26" s="268">
        <f>T26+V26</f>
        <v>1352</v>
      </c>
      <c r="Y26" s="268">
        <v>14</v>
      </c>
      <c r="Z26" s="313"/>
      <c r="AA26" s="316"/>
      <c r="AB26" s="267">
        <v>82</v>
      </c>
      <c r="AC26" s="268">
        <v>21</v>
      </c>
      <c r="AD26" s="268">
        <v>528</v>
      </c>
      <c r="AE26" s="268">
        <v>12</v>
      </c>
      <c r="AF26" s="268">
        <f>AB26+AD26</f>
        <v>610</v>
      </c>
      <c r="AG26" s="268">
        <v>15</v>
      </c>
      <c r="AH26" s="313"/>
      <c r="AI26" s="316"/>
      <c r="AJ26" s="267">
        <v>482</v>
      </c>
      <c r="AK26" s="268">
        <v>19</v>
      </c>
      <c r="AL26" s="289">
        <v>296.5</v>
      </c>
      <c r="AM26" s="268">
        <v>17</v>
      </c>
      <c r="AN26" s="268">
        <f t="shared" si="2"/>
        <v>778.5</v>
      </c>
      <c r="AO26" s="268">
        <v>19</v>
      </c>
      <c r="AP26" s="319"/>
      <c r="AQ26" s="316"/>
      <c r="AR26" s="293">
        <f t="shared" si="0"/>
        <v>4872.5</v>
      </c>
      <c r="AS26" s="294">
        <v>15</v>
      </c>
    </row>
    <row r="27" spans="1:45" ht="12.75" customHeight="1" x14ac:dyDescent="0.25">
      <c r="A27" s="262">
        <v>24</v>
      </c>
      <c r="B27" s="280" t="s">
        <v>129</v>
      </c>
      <c r="C27" s="186" t="s">
        <v>23</v>
      </c>
      <c r="D27" s="267"/>
      <c r="E27" s="268"/>
      <c r="F27" s="268"/>
      <c r="G27" s="268"/>
      <c r="H27" s="268"/>
      <c r="I27" s="268"/>
      <c r="J27" s="313"/>
      <c r="K27" s="316"/>
      <c r="L27" s="267">
        <v>898</v>
      </c>
      <c r="M27" s="268">
        <v>10</v>
      </c>
      <c r="N27" s="268">
        <v>232</v>
      </c>
      <c r="O27" s="268">
        <v>25</v>
      </c>
      <c r="P27" s="268">
        <f>L27+N27</f>
        <v>1130</v>
      </c>
      <c r="Q27" s="268">
        <v>17</v>
      </c>
      <c r="R27" s="313"/>
      <c r="S27" s="316"/>
      <c r="T27" s="267">
        <v>440</v>
      </c>
      <c r="U27" s="268">
        <v>19</v>
      </c>
      <c r="V27" s="268">
        <v>326</v>
      </c>
      <c r="W27" s="268">
        <v>18</v>
      </c>
      <c r="X27" s="268">
        <f>T27+V27</f>
        <v>766</v>
      </c>
      <c r="Y27" s="268">
        <v>19</v>
      </c>
      <c r="Z27" s="313"/>
      <c r="AA27" s="316"/>
      <c r="AB27" s="267">
        <v>1552</v>
      </c>
      <c r="AC27" s="268">
        <v>7</v>
      </c>
      <c r="AD27" s="268"/>
      <c r="AE27" s="268"/>
      <c r="AF27" s="268">
        <f>AB27+AD27</f>
        <v>1552</v>
      </c>
      <c r="AG27" s="268">
        <v>11</v>
      </c>
      <c r="AH27" s="313"/>
      <c r="AI27" s="316"/>
      <c r="AJ27" s="267"/>
      <c r="AK27" s="268"/>
      <c r="AL27" s="268"/>
      <c r="AM27" s="268"/>
      <c r="AN27" s="268"/>
      <c r="AO27" s="268"/>
      <c r="AP27" s="319"/>
      <c r="AQ27" s="316"/>
      <c r="AR27" s="293">
        <f t="shared" si="0"/>
        <v>3448</v>
      </c>
      <c r="AS27" s="294">
        <v>17</v>
      </c>
    </row>
    <row r="28" spans="1:45" ht="12.75" customHeight="1" x14ac:dyDescent="0.25">
      <c r="A28" s="262">
        <v>25</v>
      </c>
      <c r="B28" s="280" t="s">
        <v>129</v>
      </c>
      <c r="C28" s="189" t="s">
        <v>42</v>
      </c>
      <c r="D28" s="277">
        <v>1032</v>
      </c>
      <c r="E28" s="268">
        <v>6</v>
      </c>
      <c r="F28" s="268">
        <v>212</v>
      </c>
      <c r="G28" s="268">
        <v>13</v>
      </c>
      <c r="H28" s="268">
        <f>D28+F28</f>
        <v>1244</v>
      </c>
      <c r="I28" s="268">
        <v>12</v>
      </c>
      <c r="J28" s="313"/>
      <c r="K28" s="316"/>
      <c r="L28" s="267"/>
      <c r="M28" s="268"/>
      <c r="N28" s="268"/>
      <c r="O28" s="268"/>
      <c r="P28" s="268"/>
      <c r="Q28" s="268"/>
      <c r="R28" s="313"/>
      <c r="S28" s="316"/>
      <c r="T28" s="267"/>
      <c r="U28" s="268"/>
      <c r="V28" s="268"/>
      <c r="W28" s="268"/>
      <c r="X28" s="268"/>
      <c r="Y28" s="268"/>
      <c r="Z28" s="313"/>
      <c r="AA28" s="316"/>
      <c r="AB28" s="267">
        <v>184</v>
      </c>
      <c r="AC28" s="268">
        <v>18</v>
      </c>
      <c r="AD28" s="289">
        <v>101.5</v>
      </c>
      <c r="AE28" s="268">
        <v>16</v>
      </c>
      <c r="AF28" s="268">
        <f>AB28+AD28</f>
        <v>285.5</v>
      </c>
      <c r="AG28" s="268">
        <v>19</v>
      </c>
      <c r="AH28" s="313"/>
      <c r="AI28" s="316"/>
      <c r="AJ28" s="267"/>
      <c r="AK28" s="268"/>
      <c r="AL28" s="268">
        <v>943</v>
      </c>
      <c r="AM28" s="268">
        <v>10</v>
      </c>
      <c r="AN28" s="268">
        <f>AJ28+AL28</f>
        <v>943</v>
      </c>
      <c r="AO28" s="268">
        <v>17</v>
      </c>
      <c r="AP28" s="319"/>
      <c r="AQ28" s="316"/>
      <c r="AR28" s="293">
        <f t="shared" si="0"/>
        <v>2472.5</v>
      </c>
      <c r="AS28" s="294">
        <v>21</v>
      </c>
    </row>
    <row r="29" spans="1:45" ht="12.75" customHeight="1" x14ac:dyDescent="0.25">
      <c r="A29" s="262">
        <v>26</v>
      </c>
      <c r="B29" s="280" t="s">
        <v>129</v>
      </c>
      <c r="C29" s="187" t="s">
        <v>24</v>
      </c>
      <c r="D29" s="267">
        <v>519</v>
      </c>
      <c r="E29" s="268">
        <v>14</v>
      </c>
      <c r="F29" s="268">
        <v>985</v>
      </c>
      <c r="G29" s="268">
        <v>6</v>
      </c>
      <c r="H29" s="268">
        <f>D29+F29</f>
        <v>1504</v>
      </c>
      <c r="I29" s="268">
        <v>11</v>
      </c>
      <c r="J29" s="313"/>
      <c r="K29" s="316"/>
      <c r="L29" s="267">
        <v>163</v>
      </c>
      <c r="M29" s="268">
        <v>25</v>
      </c>
      <c r="N29" s="268">
        <v>0</v>
      </c>
      <c r="O29" s="268"/>
      <c r="P29" s="268">
        <f>L29+N29</f>
        <v>163</v>
      </c>
      <c r="Q29" s="268">
        <v>29</v>
      </c>
      <c r="R29" s="313"/>
      <c r="S29" s="316"/>
      <c r="T29" s="267">
        <v>125</v>
      </c>
      <c r="U29" s="268">
        <v>29</v>
      </c>
      <c r="V29" s="268"/>
      <c r="W29" s="268"/>
      <c r="X29" s="268">
        <f t="shared" ref="X29:X39" si="4">T29+V29</f>
        <v>125</v>
      </c>
      <c r="Y29" s="268">
        <v>30</v>
      </c>
      <c r="Z29" s="313"/>
      <c r="AA29" s="316"/>
      <c r="AB29" s="267"/>
      <c r="AC29" s="268"/>
      <c r="AD29" s="268"/>
      <c r="AE29" s="268"/>
      <c r="AF29" s="268"/>
      <c r="AG29" s="268"/>
      <c r="AH29" s="313"/>
      <c r="AI29" s="316"/>
      <c r="AJ29" s="267"/>
      <c r="AK29" s="268"/>
      <c r="AL29" s="268"/>
      <c r="AM29" s="268"/>
      <c r="AN29" s="268"/>
      <c r="AO29" s="268"/>
      <c r="AP29" s="319"/>
      <c r="AQ29" s="316"/>
      <c r="AR29" s="293">
        <f t="shared" si="0"/>
        <v>1792</v>
      </c>
      <c r="AS29" s="294">
        <v>25</v>
      </c>
    </row>
    <row r="30" spans="1:45" ht="12.75" customHeight="1" x14ac:dyDescent="0.25">
      <c r="A30" s="262">
        <v>27</v>
      </c>
      <c r="B30" s="280" t="s">
        <v>129</v>
      </c>
      <c r="C30" s="187" t="s">
        <v>25</v>
      </c>
      <c r="D30" s="267"/>
      <c r="E30" s="268"/>
      <c r="F30" s="268"/>
      <c r="G30" s="268"/>
      <c r="H30" s="268"/>
      <c r="I30" s="268"/>
      <c r="J30" s="313"/>
      <c r="K30" s="316"/>
      <c r="L30" s="267">
        <v>0</v>
      </c>
      <c r="M30" s="268"/>
      <c r="N30" s="268">
        <v>1036</v>
      </c>
      <c r="O30" s="268">
        <v>6</v>
      </c>
      <c r="P30" s="268">
        <f>L30+N30</f>
        <v>1036</v>
      </c>
      <c r="Q30" s="268">
        <v>19</v>
      </c>
      <c r="R30" s="313"/>
      <c r="S30" s="316"/>
      <c r="T30" s="267">
        <v>334</v>
      </c>
      <c r="U30" s="268">
        <v>22</v>
      </c>
      <c r="V30" s="268"/>
      <c r="W30" s="268"/>
      <c r="X30" s="268">
        <f t="shared" si="4"/>
        <v>334</v>
      </c>
      <c r="Y30" s="268">
        <v>26</v>
      </c>
      <c r="Z30" s="313"/>
      <c r="AA30" s="316"/>
      <c r="AB30" s="267"/>
      <c r="AC30" s="268"/>
      <c r="AD30" s="268"/>
      <c r="AE30" s="268"/>
      <c r="AF30" s="268"/>
      <c r="AG30" s="268"/>
      <c r="AH30" s="313"/>
      <c r="AI30" s="316"/>
      <c r="AJ30" s="286">
        <v>36.5</v>
      </c>
      <c r="AK30" s="268">
        <v>31</v>
      </c>
      <c r="AL30" s="268"/>
      <c r="AM30" s="268"/>
      <c r="AN30" s="268">
        <f t="shared" ref="AN30:AN38" si="5">AJ30+AL30</f>
        <v>36.5</v>
      </c>
      <c r="AO30" s="268">
        <v>32</v>
      </c>
      <c r="AP30" s="319"/>
      <c r="AQ30" s="316"/>
      <c r="AR30" s="293">
        <f t="shared" si="0"/>
        <v>1406.5</v>
      </c>
      <c r="AS30" s="294">
        <v>28</v>
      </c>
    </row>
    <row r="31" spans="1:45" ht="12.75" customHeight="1" x14ac:dyDescent="0.25">
      <c r="A31" s="262">
        <v>28</v>
      </c>
      <c r="B31" s="280" t="s">
        <v>129</v>
      </c>
      <c r="C31" s="189" t="s">
        <v>43</v>
      </c>
      <c r="D31" s="267"/>
      <c r="E31" s="268"/>
      <c r="F31" s="268"/>
      <c r="G31" s="268"/>
      <c r="H31" s="268"/>
      <c r="I31" s="268"/>
      <c r="J31" s="313"/>
      <c r="K31" s="316"/>
      <c r="L31" s="267"/>
      <c r="M31" s="268"/>
      <c r="N31" s="268"/>
      <c r="O31" s="268"/>
      <c r="P31" s="268"/>
      <c r="Q31" s="268"/>
      <c r="R31" s="313"/>
      <c r="S31" s="316"/>
      <c r="T31" s="267"/>
      <c r="U31" s="268"/>
      <c r="V31" s="268">
        <v>166</v>
      </c>
      <c r="W31" s="268">
        <v>23</v>
      </c>
      <c r="X31" s="268">
        <f t="shared" si="4"/>
        <v>166</v>
      </c>
      <c r="Y31" s="268">
        <v>28</v>
      </c>
      <c r="Z31" s="313"/>
      <c r="AA31" s="316"/>
      <c r="AB31" s="267"/>
      <c r="AC31" s="268"/>
      <c r="AD31" s="268">
        <v>196</v>
      </c>
      <c r="AE31" s="268">
        <v>15</v>
      </c>
      <c r="AF31" s="268">
        <f>AB31+AD31</f>
        <v>196</v>
      </c>
      <c r="AG31" s="268">
        <v>20</v>
      </c>
      <c r="AH31" s="313"/>
      <c r="AI31" s="316"/>
      <c r="AJ31" s="267">
        <v>597</v>
      </c>
      <c r="AK31" s="268">
        <v>17</v>
      </c>
      <c r="AL31" s="289">
        <v>419.5</v>
      </c>
      <c r="AM31" s="268">
        <v>15</v>
      </c>
      <c r="AN31" s="268">
        <f t="shared" si="5"/>
        <v>1016.5</v>
      </c>
      <c r="AO31" s="268">
        <v>16</v>
      </c>
      <c r="AP31" s="319"/>
      <c r="AQ31" s="316"/>
      <c r="AR31" s="293">
        <f t="shared" si="0"/>
        <v>1378.5</v>
      </c>
      <c r="AS31" s="294">
        <v>30</v>
      </c>
    </row>
    <row r="32" spans="1:45" ht="12.75" customHeight="1" thickBot="1" x14ac:dyDescent="0.3">
      <c r="A32" s="262">
        <v>29</v>
      </c>
      <c r="B32" s="281" t="s">
        <v>129</v>
      </c>
      <c r="C32" s="269" t="s">
        <v>80</v>
      </c>
      <c r="D32" s="278"/>
      <c r="E32" s="270"/>
      <c r="F32" s="270"/>
      <c r="G32" s="270"/>
      <c r="H32" s="270"/>
      <c r="I32" s="270"/>
      <c r="J32" s="314"/>
      <c r="K32" s="317"/>
      <c r="L32" s="278"/>
      <c r="M32" s="270"/>
      <c r="N32" s="270"/>
      <c r="O32" s="270"/>
      <c r="P32" s="270"/>
      <c r="Q32" s="270"/>
      <c r="R32" s="314"/>
      <c r="S32" s="317"/>
      <c r="T32" s="278">
        <v>944</v>
      </c>
      <c r="U32" s="270">
        <v>7</v>
      </c>
      <c r="V32" s="270"/>
      <c r="W32" s="270"/>
      <c r="X32" s="270">
        <f t="shared" si="4"/>
        <v>944</v>
      </c>
      <c r="Y32" s="270">
        <v>18</v>
      </c>
      <c r="Z32" s="314"/>
      <c r="AA32" s="317"/>
      <c r="AB32" s="278"/>
      <c r="AC32" s="270"/>
      <c r="AD32" s="270"/>
      <c r="AE32" s="270"/>
      <c r="AF32" s="270"/>
      <c r="AG32" s="270"/>
      <c r="AH32" s="314"/>
      <c r="AI32" s="317"/>
      <c r="AJ32" s="278">
        <v>134</v>
      </c>
      <c r="AK32" s="270">
        <v>27</v>
      </c>
      <c r="AL32" s="270"/>
      <c r="AM32" s="270"/>
      <c r="AN32" s="270">
        <f t="shared" si="5"/>
        <v>134</v>
      </c>
      <c r="AO32" s="270">
        <v>29</v>
      </c>
      <c r="AP32" s="320"/>
      <c r="AQ32" s="317"/>
      <c r="AR32" s="295">
        <f t="shared" si="0"/>
        <v>1078</v>
      </c>
      <c r="AS32" s="296">
        <v>35</v>
      </c>
    </row>
    <row r="33" spans="1:45" ht="12.75" customHeight="1" x14ac:dyDescent="0.25">
      <c r="A33" s="262">
        <v>30</v>
      </c>
      <c r="B33" s="279" t="s">
        <v>127</v>
      </c>
      <c r="C33" s="199" t="s">
        <v>6</v>
      </c>
      <c r="D33" s="285">
        <v>1194</v>
      </c>
      <c r="E33" s="282">
        <v>2</v>
      </c>
      <c r="F33" s="282">
        <v>1077</v>
      </c>
      <c r="G33" s="282">
        <v>4</v>
      </c>
      <c r="H33" s="282">
        <f>D33+F33</f>
        <v>2271</v>
      </c>
      <c r="I33" s="282">
        <v>3</v>
      </c>
      <c r="J33" s="312">
        <f>H33+H34+H35+H36+H37+H38+H39+H40+H41</f>
        <v>6435</v>
      </c>
      <c r="K33" s="315">
        <v>2</v>
      </c>
      <c r="L33" s="285">
        <v>1174</v>
      </c>
      <c r="M33" s="282">
        <v>5</v>
      </c>
      <c r="N33" s="282">
        <v>1009</v>
      </c>
      <c r="O33" s="282">
        <v>7</v>
      </c>
      <c r="P33" s="282">
        <f t="shared" ref="P33:P40" si="6">L33+N33</f>
        <v>2183</v>
      </c>
      <c r="Q33" s="282">
        <v>5</v>
      </c>
      <c r="R33" s="312">
        <f>P33+P34+P35+P36+P37+P38+P39+P40</f>
        <v>10895</v>
      </c>
      <c r="S33" s="315">
        <v>2</v>
      </c>
      <c r="T33" s="285">
        <v>1108</v>
      </c>
      <c r="U33" s="282">
        <v>3</v>
      </c>
      <c r="V33" s="282">
        <v>1041</v>
      </c>
      <c r="W33" s="282">
        <v>5</v>
      </c>
      <c r="X33" s="282">
        <f t="shared" si="4"/>
        <v>2149</v>
      </c>
      <c r="Y33" s="282">
        <v>4</v>
      </c>
      <c r="Z33" s="312">
        <v>10533</v>
      </c>
      <c r="AA33" s="315">
        <v>1</v>
      </c>
      <c r="AB33" s="285">
        <v>2440</v>
      </c>
      <c r="AC33" s="282">
        <v>1</v>
      </c>
      <c r="AD33" s="282">
        <v>1215</v>
      </c>
      <c r="AE33" s="282">
        <v>7</v>
      </c>
      <c r="AF33" s="282">
        <f t="shared" ref="AF33:AF40" si="7">AB33+AD33</f>
        <v>3655</v>
      </c>
      <c r="AG33" s="282">
        <v>5</v>
      </c>
      <c r="AH33" s="312">
        <v>12803</v>
      </c>
      <c r="AI33" s="315">
        <v>2</v>
      </c>
      <c r="AJ33" s="285">
        <v>2298</v>
      </c>
      <c r="AK33" s="282">
        <v>5</v>
      </c>
      <c r="AL33" s="282">
        <v>1053</v>
      </c>
      <c r="AM33" s="282">
        <v>9</v>
      </c>
      <c r="AN33" s="282">
        <f t="shared" si="5"/>
        <v>3351</v>
      </c>
      <c r="AO33" s="282">
        <v>7</v>
      </c>
      <c r="AP33" s="318">
        <v>11956.5</v>
      </c>
      <c r="AQ33" s="315">
        <v>3</v>
      </c>
      <c r="AR33" s="291">
        <f t="shared" si="0"/>
        <v>13609</v>
      </c>
      <c r="AS33" s="292">
        <v>4</v>
      </c>
    </row>
    <row r="34" spans="1:45" ht="12.75" customHeight="1" x14ac:dyDescent="0.25">
      <c r="A34" s="262">
        <v>31</v>
      </c>
      <c r="B34" s="280" t="s">
        <v>127</v>
      </c>
      <c r="C34" s="186" t="s">
        <v>10</v>
      </c>
      <c r="D34" s="267"/>
      <c r="E34" s="268"/>
      <c r="F34" s="268"/>
      <c r="G34" s="268"/>
      <c r="H34" s="268"/>
      <c r="I34" s="268"/>
      <c r="J34" s="313"/>
      <c r="K34" s="316"/>
      <c r="L34" s="267">
        <v>928</v>
      </c>
      <c r="M34" s="268">
        <v>8</v>
      </c>
      <c r="N34" s="268">
        <v>716</v>
      </c>
      <c r="O34" s="268">
        <v>16</v>
      </c>
      <c r="P34" s="268">
        <f t="shared" si="6"/>
        <v>1644</v>
      </c>
      <c r="Q34" s="268">
        <v>13</v>
      </c>
      <c r="R34" s="313"/>
      <c r="S34" s="316"/>
      <c r="T34" s="267">
        <v>619</v>
      </c>
      <c r="U34" s="268">
        <v>17</v>
      </c>
      <c r="V34" s="268">
        <v>753</v>
      </c>
      <c r="W34" s="268">
        <v>11</v>
      </c>
      <c r="X34" s="268">
        <f t="shared" si="4"/>
        <v>1372</v>
      </c>
      <c r="Y34" s="268">
        <v>11</v>
      </c>
      <c r="Z34" s="313"/>
      <c r="AA34" s="316"/>
      <c r="AB34" s="267">
        <v>1778</v>
      </c>
      <c r="AC34" s="268">
        <v>5</v>
      </c>
      <c r="AD34" s="268">
        <v>1114</v>
      </c>
      <c r="AE34" s="268">
        <v>9</v>
      </c>
      <c r="AF34" s="268">
        <f t="shared" si="7"/>
        <v>2892</v>
      </c>
      <c r="AG34" s="268">
        <v>7</v>
      </c>
      <c r="AH34" s="313"/>
      <c r="AI34" s="316"/>
      <c r="AJ34" s="267">
        <v>3541</v>
      </c>
      <c r="AK34" s="268">
        <v>3</v>
      </c>
      <c r="AL34" s="268">
        <v>187</v>
      </c>
      <c r="AM34" s="268">
        <v>19</v>
      </c>
      <c r="AN34" s="268">
        <f t="shared" si="5"/>
        <v>3728</v>
      </c>
      <c r="AO34" s="268">
        <v>6</v>
      </c>
      <c r="AP34" s="319"/>
      <c r="AQ34" s="316"/>
      <c r="AR34" s="293">
        <f t="shared" si="0"/>
        <v>9636</v>
      </c>
      <c r="AS34" s="294">
        <v>7</v>
      </c>
    </row>
    <row r="35" spans="1:45" ht="12.75" customHeight="1" x14ac:dyDescent="0.25">
      <c r="A35" s="262">
        <v>32</v>
      </c>
      <c r="B35" s="280" t="s">
        <v>127</v>
      </c>
      <c r="C35" s="186" t="s">
        <v>11</v>
      </c>
      <c r="D35" s="267">
        <v>951</v>
      </c>
      <c r="E35" s="268">
        <v>7</v>
      </c>
      <c r="F35" s="268">
        <v>911</v>
      </c>
      <c r="G35" s="268">
        <v>8</v>
      </c>
      <c r="H35" s="268">
        <f>D35+F35</f>
        <v>1862</v>
      </c>
      <c r="I35" s="268">
        <v>7</v>
      </c>
      <c r="J35" s="313"/>
      <c r="K35" s="316"/>
      <c r="L35" s="267">
        <v>999</v>
      </c>
      <c r="M35" s="268">
        <v>6</v>
      </c>
      <c r="N35" s="268">
        <v>941</v>
      </c>
      <c r="O35" s="268">
        <v>11</v>
      </c>
      <c r="P35" s="268">
        <f t="shared" si="6"/>
        <v>1940</v>
      </c>
      <c r="Q35" s="268">
        <v>7</v>
      </c>
      <c r="R35" s="313"/>
      <c r="S35" s="316"/>
      <c r="T35" s="267">
        <v>782</v>
      </c>
      <c r="U35" s="268">
        <v>11</v>
      </c>
      <c r="V35" s="268">
        <v>586</v>
      </c>
      <c r="W35" s="268">
        <v>16</v>
      </c>
      <c r="X35" s="268">
        <f t="shared" si="4"/>
        <v>1368</v>
      </c>
      <c r="Y35" s="268">
        <v>12</v>
      </c>
      <c r="Z35" s="313"/>
      <c r="AA35" s="316"/>
      <c r="AB35" s="267">
        <v>836</v>
      </c>
      <c r="AC35" s="268">
        <v>13</v>
      </c>
      <c r="AD35" s="289">
        <v>1888.5</v>
      </c>
      <c r="AE35" s="268">
        <v>5</v>
      </c>
      <c r="AF35" s="268">
        <f t="shared" si="7"/>
        <v>2724.5</v>
      </c>
      <c r="AG35" s="268">
        <v>8</v>
      </c>
      <c r="AH35" s="313"/>
      <c r="AI35" s="316"/>
      <c r="AJ35" s="267">
        <v>1284</v>
      </c>
      <c r="AK35" s="268">
        <v>10</v>
      </c>
      <c r="AL35" s="289">
        <v>435.5</v>
      </c>
      <c r="AM35" s="268">
        <v>14</v>
      </c>
      <c r="AN35" s="268">
        <f t="shared" si="5"/>
        <v>1719.5</v>
      </c>
      <c r="AO35" s="268">
        <v>12</v>
      </c>
      <c r="AP35" s="319"/>
      <c r="AQ35" s="316"/>
      <c r="AR35" s="293">
        <f t="shared" si="0"/>
        <v>9614</v>
      </c>
      <c r="AS35" s="294">
        <v>8</v>
      </c>
    </row>
    <row r="36" spans="1:45" ht="12.75" customHeight="1" x14ac:dyDescent="0.25">
      <c r="A36" s="262">
        <v>33</v>
      </c>
      <c r="B36" s="280" t="s">
        <v>127</v>
      </c>
      <c r="C36" s="186" t="s">
        <v>18</v>
      </c>
      <c r="D36" s="267">
        <v>1073</v>
      </c>
      <c r="E36" s="268">
        <v>5</v>
      </c>
      <c r="F36" s="268">
        <v>1229</v>
      </c>
      <c r="G36" s="268">
        <v>2</v>
      </c>
      <c r="H36" s="268">
        <f>D36+F36</f>
        <v>2302</v>
      </c>
      <c r="I36" s="268">
        <v>2</v>
      </c>
      <c r="J36" s="313"/>
      <c r="K36" s="316"/>
      <c r="L36" s="267">
        <v>929</v>
      </c>
      <c r="M36" s="268">
        <v>7</v>
      </c>
      <c r="N36" s="268">
        <v>805</v>
      </c>
      <c r="O36" s="268">
        <v>14</v>
      </c>
      <c r="P36" s="268">
        <f t="shared" si="6"/>
        <v>1734</v>
      </c>
      <c r="Q36" s="268">
        <v>11</v>
      </c>
      <c r="R36" s="313"/>
      <c r="S36" s="316"/>
      <c r="T36" s="267">
        <v>734</v>
      </c>
      <c r="U36" s="268">
        <v>13</v>
      </c>
      <c r="V36" s="268">
        <v>1140</v>
      </c>
      <c r="W36" s="268">
        <v>4</v>
      </c>
      <c r="X36" s="268">
        <f t="shared" si="4"/>
        <v>1874</v>
      </c>
      <c r="Y36" s="268">
        <v>6</v>
      </c>
      <c r="Z36" s="313"/>
      <c r="AA36" s="316"/>
      <c r="AB36" s="267">
        <v>616</v>
      </c>
      <c r="AC36" s="268">
        <v>14</v>
      </c>
      <c r="AD36" s="268">
        <v>758</v>
      </c>
      <c r="AE36" s="268">
        <v>11</v>
      </c>
      <c r="AF36" s="268">
        <f t="shared" si="7"/>
        <v>1374</v>
      </c>
      <c r="AG36" s="268">
        <v>13</v>
      </c>
      <c r="AH36" s="313"/>
      <c r="AI36" s="316"/>
      <c r="AJ36" s="267">
        <v>705</v>
      </c>
      <c r="AK36" s="268">
        <v>15</v>
      </c>
      <c r="AL36" s="268"/>
      <c r="AM36" s="268"/>
      <c r="AN36" s="268">
        <f t="shared" si="5"/>
        <v>705</v>
      </c>
      <c r="AO36" s="268">
        <v>20</v>
      </c>
      <c r="AP36" s="319"/>
      <c r="AQ36" s="316"/>
      <c r="AR36" s="293">
        <f t="shared" si="0"/>
        <v>7989</v>
      </c>
      <c r="AS36" s="294">
        <v>11</v>
      </c>
    </row>
    <row r="37" spans="1:45" ht="12.75" customHeight="1" x14ac:dyDescent="0.25">
      <c r="A37" s="262">
        <v>34</v>
      </c>
      <c r="B37" s="280" t="s">
        <v>127</v>
      </c>
      <c r="C37" s="188" t="s">
        <v>8</v>
      </c>
      <c r="D37" s="267"/>
      <c r="E37" s="268"/>
      <c r="F37" s="268"/>
      <c r="G37" s="268"/>
      <c r="H37" s="268"/>
      <c r="I37" s="268"/>
      <c r="J37" s="313"/>
      <c r="K37" s="316"/>
      <c r="L37" s="267">
        <v>574</v>
      </c>
      <c r="M37" s="268">
        <v>19</v>
      </c>
      <c r="N37" s="268">
        <v>389</v>
      </c>
      <c r="O37" s="268">
        <v>22</v>
      </c>
      <c r="P37" s="268">
        <f t="shared" si="6"/>
        <v>963</v>
      </c>
      <c r="Q37" s="268">
        <v>21</v>
      </c>
      <c r="R37" s="313"/>
      <c r="S37" s="316"/>
      <c r="T37" s="267">
        <v>690</v>
      </c>
      <c r="U37" s="268">
        <v>14</v>
      </c>
      <c r="V37" s="268">
        <v>330</v>
      </c>
      <c r="W37" s="268">
        <v>17</v>
      </c>
      <c r="X37" s="268">
        <f t="shared" si="4"/>
        <v>1020</v>
      </c>
      <c r="Y37" s="268">
        <v>16</v>
      </c>
      <c r="Z37" s="313"/>
      <c r="AA37" s="316"/>
      <c r="AB37" s="267">
        <v>934</v>
      </c>
      <c r="AC37" s="268">
        <v>12</v>
      </c>
      <c r="AD37" s="289">
        <v>758.5</v>
      </c>
      <c r="AE37" s="268">
        <v>10</v>
      </c>
      <c r="AF37" s="268">
        <f t="shared" si="7"/>
        <v>1692.5</v>
      </c>
      <c r="AG37" s="268">
        <v>10</v>
      </c>
      <c r="AH37" s="313"/>
      <c r="AI37" s="316"/>
      <c r="AJ37" s="286">
        <v>1021.5</v>
      </c>
      <c r="AK37" s="268">
        <v>13</v>
      </c>
      <c r="AL37" s="268">
        <v>133</v>
      </c>
      <c r="AM37" s="268">
        <v>21</v>
      </c>
      <c r="AN37" s="268">
        <f t="shared" si="5"/>
        <v>1154.5</v>
      </c>
      <c r="AO37" s="268">
        <v>13</v>
      </c>
      <c r="AP37" s="319"/>
      <c r="AQ37" s="316"/>
      <c r="AR37" s="293">
        <f t="shared" si="0"/>
        <v>4830</v>
      </c>
      <c r="AS37" s="294">
        <v>16</v>
      </c>
    </row>
    <row r="38" spans="1:45" ht="12.75" customHeight="1" x14ac:dyDescent="0.25">
      <c r="A38" s="262">
        <v>35</v>
      </c>
      <c r="B38" s="280" t="s">
        <v>127</v>
      </c>
      <c r="C38" s="187" t="s">
        <v>15</v>
      </c>
      <c r="D38" s="267"/>
      <c r="E38" s="268"/>
      <c r="F38" s="268"/>
      <c r="G38" s="268"/>
      <c r="H38" s="268"/>
      <c r="I38" s="268"/>
      <c r="J38" s="313"/>
      <c r="K38" s="316"/>
      <c r="L38" s="267">
        <v>94</v>
      </c>
      <c r="M38" s="268">
        <v>29</v>
      </c>
      <c r="N38" s="268">
        <v>0</v>
      </c>
      <c r="O38" s="268"/>
      <c r="P38" s="268">
        <f t="shared" si="6"/>
        <v>94</v>
      </c>
      <c r="Q38" s="268">
        <v>31</v>
      </c>
      <c r="R38" s="313"/>
      <c r="S38" s="316"/>
      <c r="T38" s="267">
        <v>976</v>
      </c>
      <c r="U38" s="268">
        <v>5</v>
      </c>
      <c r="V38" s="268">
        <v>781</v>
      </c>
      <c r="W38" s="268">
        <v>10</v>
      </c>
      <c r="X38" s="268">
        <f t="shared" si="4"/>
        <v>1757</v>
      </c>
      <c r="Y38" s="268">
        <v>7</v>
      </c>
      <c r="Z38" s="313"/>
      <c r="AA38" s="316"/>
      <c r="AB38" s="267">
        <v>111</v>
      </c>
      <c r="AC38" s="268">
        <v>20</v>
      </c>
      <c r="AD38" s="268"/>
      <c r="AE38" s="268"/>
      <c r="AF38" s="268">
        <f t="shared" si="7"/>
        <v>111</v>
      </c>
      <c r="AG38" s="268">
        <v>23</v>
      </c>
      <c r="AH38" s="313"/>
      <c r="AI38" s="316"/>
      <c r="AJ38" s="286">
        <v>714.5</v>
      </c>
      <c r="AK38" s="268">
        <v>14</v>
      </c>
      <c r="AL38" s="268">
        <v>360</v>
      </c>
      <c r="AM38" s="268">
        <v>16</v>
      </c>
      <c r="AN38" s="268">
        <f t="shared" si="5"/>
        <v>1074.5</v>
      </c>
      <c r="AO38" s="268">
        <v>15</v>
      </c>
      <c r="AP38" s="319"/>
      <c r="AQ38" s="316"/>
      <c r="AR38" s="293">
        <f t="shared" si="0"/>
        <v>3036.5</v>
      </c>
      <c r="AS38" s="294">
        <v>18</v>
      </c>
    </row>
    <row r="39" spans="1:45" ht="12.75" customHeight="1" x14ac:dyDescent="0.25">
      <c r="A39" s="262">
        <v>36</v>
      </c>
      <c r="B39" s="280" t="s">
        <v>127</v>
      </c>
      <c r="C39" s="186" t="s">
        <v>9</v>
      </c>
      <c r="D39" s="267"/>
      <c r="E39" s="268"/>
      <c r="F39" s="268"/>
      <c r="G39" s="268"/>
      <c r="H39" s="268"/>
      <c r="I39" s="268"/>
      <c r="J39" s="313"/>
      <c r="K39" s="316"/>
      <c r="L39" s="267">
        <v>781</v>
      </c>
      <c r="M39" s="268">
        <v>14</v>
      </c>
      <c r="N39" s="268">
        <v>759</v>
      </c>
      <c r="O39" s="268">
        <v>15</v>
      </c>
      <c r="P39" s="268">
        <f t="shared" si="6"/>
        <v>1540</v>
      </c>
      <c r="Q39" s="268">
        <v>14</v>
      </c>
      <c r="R39" s="313"/>
      <c r="S39" s="316"/>
      <c r="T39" s="267">
        <v>170</v>
      </c>
      <c r="U39" s="268">
        <v>27</v>
      </c>
      <c r="V39" s="268">
        <v>294</v>
      </c>
      <c r="W39" s="268">
        <v>19</v>
      </c>
      <c r="X39" s="268">
        <f t="shared" si="4"/>
        <v>464</v>
      </c>
      <c r="Y39" s="268">
        <v>23</v>
      </c>
      <c r="Z39" s="313"/>
      <c r="AA39" s="316"/>
      <c r="AB39" s="267">
        <v>50</v>
      </c>
      <c r="AC39" s="268">
        <v>24</v>
      </c>
      <c r="AD39" s="268"/>
      <c r="AE39" s="268"/>
      <c r="AF39" s="268">
        <f t="shared" si="7"/>
        <v>50</v>
      </c>
      <c r="AG39" s="268">
        <v>26</v>
      </c>
      <c r="AH39" s="313"/>
      <c r="AI39" s="316"/>
      <c r="AJ39" s="267"/>
      <c r="AK39" s="268"/>
      <c r="AL39" s="268"/>
      <c r="AM39" s="268"/>
      <c r="AN39" s="268"/>
      <c r="AO39" s="268"/>
      <c r="AP39" s="319"/>
      <c r="AQ39" s="316"/>
      <c r="AR39" s="293">
        <f t="shared" si="0"/>
        <v>2054</v>
      </c>
      <c r="AS39" s="294">
        <v>23</v>
      </c>
    </row>
    <row r="40" spans="1:45" ht="12.75" customHeight="1" x14ac:dyDescent="0.25">
      <c r="A40" s="262">
        <v>37</v>
      </c>
      <c r="B40" s="280" t="s">
        <v>127</v>
      </c>
      <c r="C40" s="189" t="s">
        <v>32</v>
      </c>
      <c r="D40" s="267"/>
      <c r="E40" s="268"/>
      <c r="F40" s="268"/>
      <c r="G40" s="268"/>
      <c r="H40" s="268"/>
      <c r="I40" s="268"/>
      <c r="J40" s="313"/>
      <c r="K40" s="316"/>
      <c r="L40" s="267">
        <v>148</v>
      </c>
      <c r="M40" s="268">
        <v>27</v>
      </c>
      <c r="N40" s="268">
        <v>649</v>
      </c>
      <c r="O40" s="268">
        <v>18</v>
      </c>
      <c r="P40" s="268">
        <f t="shared" si="6"/>
        <v>797</v>
      </c>
      <c r="Q40" s="268">
        <v>23</v>
      </c>
      <c r="R40" s="313"/>
      <c r="S40" s="316"/>
      <c r="T40" s="267"/>
      <c r="U40" s="268"/>
      <c r="V40" s="268"/>
      <c r="W40" s="268"/>
      <c r="X40" s="268"/>
      <c r="Y40" s="268"/>
      <c r="Z40" s="313"/>
      <c r="AA40" s="316"/>
      <c r="AB40" s="267"/>
      <c r="AC40" s="268"/>
      <c r="AD40" s="268">
        <v>304</v>
      </c>
      <c r="AE40" s="268">
        <v>13</v>
      </c>
      <c r="AF40" s="268">
        <f t="shared" si="7"/>
        <v>304</v>
      </c>
      <c r="AG40" s="268">
        <v>18</v>
      </c>
      <c r="AH40" s="313"/>
      <c r="AI40" s="316"/>
      <c r="AJ40" s="267">
        <v>135</v>
      </c>
      <c r="AK40" s="268">
        <v>26</v>
      </c>
      <c r="AL40" s="268"/>
      <c r="AM40" s="268"/>
      <c r="AN40" s="268">
        <f>AJ40+AL40</f>
        <v>135</v>
      </c>
      <c r="AO40" s="268">
        <v>28</v>
      </c>
      <c r="AP40" s="319"/>
      <c r="AQ40" s="316"/>
      <c r="AR40" s="293">
        <f t="shared" si="0"/>
        <v>1236</v>
      </c>
      <c r="AS40" s="294">
        <v>33</v>
      </c>
    </row>
    <row r="41" spans="1:45" ht="12.75" customHeight="1" thickBot="1" x14ac:dyDescent="0.3">
      <c r="A41" s="262">
        <v>38</v>
      </c>
      <c r="B41" s="281" t="s">
        <v>127</v>
      </c>
      <c r="C41" s="269" t="s">
        <v>81</v>
      </c>
      <c r="D41" s="278"/>
      <c r="E41" s="270"/>
      <c r="F41" s="270"/>
      <c r="G41" s="270"/>
      <c r="H41" s="270"/>
      <c r="I41" s="270"/>
      <c r="J41" s="314"/>
      <c r="K41" s="317"/>
      <c r="L41" s="278"/>
      <c r="M41" s="270"/>
      <c r="N41" s="270"/>
      <c r="O41" s="270"/>
      <c r="P41" s="270"/>
      <c r="Q41" s="270"/>
      <c r="R41" s="314"/>
      <c r="S41" s="317"/>
      <c r="T41" s="278">
        <v>268</v>
      </c>
      <c r="U41" s="270">
        <v>25</v>
      </c>
      <c r="V41" s="270">
        <v>261</v>
      </c>
      <c r="W41" s="270">
        <v>20</v>
      </c>
      <c r="X41" s="270">
        <f>T41+V41</f>
        <v>529</v>
      </c>
      <c r="Y41" s="270">
        <v>22</v>
      </c>
      <c r="Z41" s="314"/>
      <c r="AA41" s="317"/>
      <c r="AB41" s="278"/>
      <c r="AC41" s="270"/>
      <c r="AD41" s="270"/>
      <c r="AE41" s="270"/>
      <c r="AF41" s="270"/>
      <c r="AG41" s="270"/>
      <c r="AH41" s="314"/>
      <c r="AI41" s="317"/>
      <c r="AJ41" s="278">
        <v>89</v>
      </c>
      <c r="AK41" s="270">
        <v>29</v>
      </c>
      <c r="AL41" s="270"/>
      <c r="AM41" s="270"/>
      <c r="AN41" s="270">
        <f>AJ41+AL41</f>
        <v>89</v>
      </c>
      <c r="AO41" s="270">
        <v>30</v>
      </c>
      <c r="AP41" s="320"/>
      <c r="AQ41" s="317"/>
      <c r="AR41" s="295">
        <f t="shared" si="0"/>
        <v>618</v>
      </c>
      <c r="AS41" s="296">
        <v>40</v>
      </c>
    </row>
    <row r="42" spans="1:45" ht="12.75" customHeight="1" x14ac:dyDescent="0.25">
      <c r="A42" s="262">
        <v>39</v>
      </c>
      <c r="B42" s="279" t="s">
        <v>130</v>
      </c>
      <c r="C42" s="284" t="s">
        <v>20</v>
      </c>
      <c r="D42" s="285">
        <v>879</v>
      </c>
      <c r="E42" s="282">
        <v>9</v>
      </c>
      <c r="F42" s="282">
        <v>929</v>
      </c>
      <c r="G42" s="282">
        <v>7</v>
      </c>
      <c r="H42" s="282">
        <f>D42+F42</f>
        <v>1808</v>
      </c>
      <c r="I42" s="282">
        <v>8</v>
      </c>
      <c r="J42" s="312">
        <f>H42+H43+H44</f>
        <v>2409</v>
      </c>
      <c r="K42" s="315">
        <v>4</v>
      </c>
      <c r="L42" s="285">
        <v>872</v>
      </c>
      <c r="M42" s="282">
        <v>11</v>
      </c>
      <c r="N42" s="282">
        <v>650</v>
      </c>
      <c r="O42" s="282">
        <v>17</v>
      </c>
      <c r="P42" s="282">
        <f>L42+N42</f>
        <v>1522</v>
      </c>
      <c r="Q42" s="282">
        <v>15</v>
      </c>
      <c r="R42" s="312">
        <f>P42+P43+P44</f>
        <v>2724</v>
      </c>
      <c r="S42" s="315">
        <v>6</v>
      </c>
      <c r="T42" s="285">
        <v>675</v>
      </c>
      <c r="U42" s="282">
        <v>15</v>
      </c>
      <c r="V42" s="282">
        <v>684</v>
      </c>
      <c r="W42" s="282">
        <v>12</v>
      </c>
      <c r="X42" s="282">
        <f>T42+V42</f>
        <v>1359</v>
      </c>
      <c r="Y42" s="282">
        <v>13</v>
      </c>
      <c r="Z42" s="312">
        <v>1359</v>
      </c>
      <c r="AA42" s="315">
        <v>6</v>
      </c>
      <c r="AB42" s="285"/>
      <c r="AC42" s="282"/>
      <c r="AD42" s="282"/>
      <c r="AE42" s="282"/>
      <c r="AF42" s="282"/>
      <c r="AG42" s="282"/>
      <c r="AH42" s="312"/>
      <c r="AI42" s="315"/>
      <c r="AJ42" s="285">
        <v>648</v>
      </c>
      <c r="AK42" s="282">
        <v>16</v>
      </c>
      <c r="AL42" s="282"/>
      <c r="AM42" s="282"/>
      <c r="AN42" s="282">
        <f>AJ42+AL42</f>
        <v>648</v>
      </c>
      <c r="AO42" s="282">
        <v>21</v>
      </c>
      <c r="AP42" s="312">
        <v>648</v>
      </c>
      <c r="AQ42" s="315">
        <v>6</v>
      </c>
      <c r="AR42" s="291">
        <f t="shared" si="0"/>
        <v>5337</v>
      </c>
      <c r="AS42" s="292">
        <v>13</v>
      </c>
    </row>
    <row r="43" spans="1:45" ht="12.75" customHeight="1" x14ac:dyDescent="0.25">
      <c r="A43" s="262">
        <v>40</v>
      </c>
      <c r="B43" s="280" t="s">
        <v>130</v>
      </c>
      <c r="C43" s="187" t="s">
        <v>27</v>
      </c>
      <c r="D43" s="267"/>
      <c r="E43" s="268"/>
      <c r="F43" s="268"/>
      <c r="G43" s="268"/>
      <c r="H43" s="268"/>
      <c r="I43" s="268"/>
      <c r="J43" s="313"/>
      <c r="K43" s="316"/>
      <c r="L43" s="267">
        <v>520</v>
      </c>
      <c r="M43" s="268">
        <v>21</v>
      </c>
      <c r="N43" s="268">
        <v>440</v>
      </c>
      <c r="O43" s="268">
        <v>21</v>
      </c>
      <c r="P43" s="268">
        <f>L43+N43</f>
        <v>960</v>
      </c>
      <c r="Q43" s="268">
        <v>22</v>
      </c>
      <c r="R43" s="313"/>
      <c r="S43" s="316"/>
      <c r="T43" s="267"/>
      <c r="U43" s="268"/>
      <c r="V43" s="268"/>
      <c r="W43" s="268"/>
      <c r="X43" s="268"/>
      <c r="Y43" s="268"/>
      <c r="Z43" s="313"/>
      <c r="AA43" s="316"/>
      <c r="AB43" s="267"/>
      <c r="AC43" s="268"/>
      <c r="AD43" s="268"/>
      <c r="AE43" s="268"/>
      <c r="AF43" s="268"/>
      <c r="AG43" s="268"/>
      <c r="AH43" s="313"/>
      <c r="AI43" s="316"/>
      <c r="AJ43" s="267"/>
      <c r="AK43" s="268"/>
      <c r="AL43" s="268"/>
      <c r="AM43" s="268"/>
      <c r="AN43" s="268"/>
      <c r="AO43" s="268"/>
      <c r="AP43" s="313"/>
      <c r="AQ43" s="316"/>
      <c r="AR43" s="293">
        <f t="shared" si="0"/>
        <v>960</v>
      </c>
      <c r="AS43" s="294">
        <v>36</v>
      </c>
    </row>
    <row r="44" spans="1:45" ht="12.75" customHeight="1" thickBot="1" x14ac:dyDescent="0.3">
      <c r="A44" s="263">
        <v>41</v>
      </c>
      <c r="B44" s="281" t="s">
        <v>130</v>
      </c>
      <c r="C44" s="269" t="s">
        <v>122</v>
      </c>
      <c r="D44" s="278">
        <v>601</v>
      </c>
      <c r="E44" s="270">
        <v>13</v>
      </c>
      <c r="F44" s="270"/>
      <c r="G44" s="270"/>
      <c r="H44" s="270">
        <f>D44+F44</f>
        <v>601</v>
      </c>
      <c r="I44" s="270">
        <v>14</v>
      </c>
      <c r="J44" s="314"/>
      <c r="K44" s="317"/>
      <c r="L44" s="278">
        <v>0</v>
      </c>
      <c r="M44" s="270"/>
      <c r="N44" s="270">
        <v>242</v>
      </c>
      <c r="O44" s="270">
        <v>24</v>
      </c>
      <c r="P44" s="270">
        <f>L44+N44</f>
        <v>242</v>
      </c>
      <c r="Q44" s="270">
        <v>28</v>
      </c>
      <c r="R44" s="314"/>
      <c r="S44" s="317"/>
      <c r="T44" s="278"/>
      <c r="U44" s="270"/>
      <c r="V44" s="270"/>
      <c r="W44" s="270"/>
      <c r="X44" s="270"/>
      <c r="Y44" s="270"/>
      <c r="Z44" s="314"/>
      <c r="AA44" s="317"/>
      <c r="AB44" s="278"/>
      <c r="AC44" s="270"/>
      <c r="AD44" s="270"/>
      <c r="AE44" s="270"/>
      <c r="AF44" s="270"/>
      <c r="AG44" s="270"/>
      <c r="AH44" s="314"/>
      <c r="AI44" s="317"/>
      <c r="AJ44" s="278"/>
      <c r="AK44" s="270"/>
      <c r="AL44" s="270"/>
      <c r="AM44" s="270"/>
      <c r="AN44" s="270"/>
      <c r="AO44" s="270"/>
      <c r="AP44" s="314"/>
      <c r="AQ44" s="317"/>
      <c r="AR44" s="295">
        <f t="shared" si="0"/>
        <v>843</v>
      </c>
      <c r="AS44" s="296">
        <v>38</v>
      </c>
    </row>
  </sheetData>
  <sortState ref="B4:AS44">
    <sortCondition descending="1" ref="B4:B44"/>
  </sortState>
  <mergeCells count="90">
    <mergeCell ref="AR1:AS1"/>
    <mergeCell ref="AR2:AR3"/>
    <mergeCell ref="AS2:AS3"/>
    <mergeCell ref="AP25:AP32"/>
    <mergeCell ref="AQ25:AQ32"/>
    <mergeCell ref="AP33:AP41"/>
    <mergeCell ref="AQ33:AQ41"/>
    <mergeCell ref="AP42:AP44"/>
    <mergeCell ref="AQ42:AQ44"/>
    <mergeCell ref="AP4:AP11"/>
    <mergeCell ref="AQ4:AQ11"/>
    <mergeCell ref="AP12:AP17"/>
    <mergeCell ref="AQ12:AQ17"/>
    <mergeCell ref="AP18:AP24"/>
    <mergeCell ref="AQ18:AQ24"/>
    <mergeCell ref="AH25:AH32"/>
    <mergeCell ref="AI25:AI32"/>
    <mergeCell ref="AH33:AH41"/>
    <mergeCell ref="AI33:AI41"/>
    <mergeCell ref="AH42:AH44"/>
    <mergeCell ref="AI42:AI44"/>
    <mergeCell ref="AH4:AH11"/>
    <mergeCell ref="AI4:AI11"/>
    <mergeCell ref="AH12:AH17"/>
    <mergeCell ref="AI12:AI17"/>
    <mergeCell ref="AH18:AH24"/>
    <mergeCell ref="AI18:AI24"/>
    <mergeCell ref="Z25:Z32"/>
    <mergeCell ref="AA25:AA32"/>
    <mergeCell ref="Z33:Z41"/>
    <mergeCell ref="AA33:AA41"/>
    <mergeCell ref="Z42:Z44"/>
    <mergeCell ref="AA42:AA44"/>
    <mergeCell ref="Z4:Z11"/>
    <mergeCell ref="AA4:AA11"/>
    <mergeCell ref="Z12:Z17"/>
    <mergeCell ref="AA12:AA17"/>
    <mergeCell ref="Z18:Z24"/>
    <mergeCell ref="AA18:AA24"/>
    <mergeCell ref="S25:S32"/>
    <mergeCell ref="R33:R41"/>
    <mergeCell ref="S33:S41"/>
    <mergeCell ref="R42:R44"/>
    <mergeCell ref="S42:S44"/>
    <mergeCell ref="S4:S11"/>
    <mergeCell ref="R12:R17"/>
    <mergeCell ref="S12:S17"/>
    <mergeCell ref="R18:R24"/>
    <mergeCell ref="S18:S24"/>
    <mergeCell ref="J42:J44"/>
    <mergeCell ref="K42:K44"/>
    <mergeCell ref="J33:J41"/>
    <mergeCell ref="K33:K41"/>
    <mergeCell ref="R4:R11"/>
    <mergeCell ref="R25:R32"/>
    <mergeCell ref="J18:J24"/>
    <mergeCell ref="K18:K24"/>
    <mergeCell ref="J25:J32"/>
    <mergeCell ref="K25:K32"/>
    <mergeCell ref="B1:B3"/>
    <mergeCell ref="J4:J11"/>
    <mergeCell ref="K4:K11"/>
    <mergeCell ref="J12:J17"/>
    <mergeCell ref="K12:K17"/>
    <mergeCell ref="AF2:AG2"/>
    <mergeCell ref="AH2:AI2"/>
    <mergeCell ref="AN2:AO2"/>
    <mergeCell ref="AP2:AQ2"/>
    <mergeCell ref="L1:S1"/>
    <mergeCell ref="T1:AA1"/>
    <mergeCell ref="AB1:AI1"/>
    <mergeCell ref="AJ1:AQ1"/>
    <mergeCell ref="X2:Y2"/>
    <mergeCell ref="Z2:AA2"/>
    <mergeCell ref="A1:A3"/>
    <mergeCell ref="C1:C3"/>
    <mergeCell ref="AB2:AC2"/>
    <mergeCell ref="AD2:AE2"/>
    <mergeCell ref="AJ2:AK2"/>
    <mergeCell ref="D2:E2"/>
    <mergeCell ref="F2:G2"/>
    <mergeCell ref="L2:M2"/>
    <mergeCell ref="N2:O2"/>
    <mergeCell ref="D1:K1"/>
    <mergeCell ref="H2:I2"/>
    <mergeCell ref="J2:K2"/>
    <mergeCell ref="V2:W2"/>
    <mergeCell ref="T2:U2"/>
    <mergeCell ref="P2:Q2"/>
    <mergeCell ref="R2:S2"/>
  </mergeCells>
  <pageMargins left="0.39370078740157483" right="0" top="0" bottom="0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5"/>
  <sheetViews>
    <sheetView topLeftCell="B1" zoomScale="90" zoomScaleNormal="90" workbookViewId="0">
      <selection activeCell="AG14" sqref="AG14"/>
    </sheetView>
  </sheetViews>
  <sheetFormatPr defaultRowHeight="15" x14ac:dyDescent="0.25"/>
  <cols>
    <col min="1" max="1" width="4.140625" customWidth="1"/>
    <col min="2" max="2" width="24.5703125" customWidth="1"/>
    <col min="3" max="30" width="3.5703125" customWidth="1"/>
    <col min="31" max="34" width="4.85546875" customWidth="1"/>
    <col min="35" max="35" width="7.28515625" customWidth="1"/>
    <col min="36" max="36" width="5.5703125" customWidth="1"/>
    <col min="37" max="64" width="3.5703125" customWidth="1"/>
    <col min="65" max="68" width="4.7109375" customWidth="1"/>
    <col min="69" max="69" width="7.42578125" customWidth="1"/>
    <col min="70" max="72" width="7" customWidth="1"/>
  </cols>
  <sheetData>
    <row r="1" spans="1:72" ht="19.5" customHeight="1" thickBot="1" x14ac:dyDescent="0.3">
      <c r="A1" s="325" t="s">
        <v>48</v>
      </c>
      <c r="B1" s="328" t="s">
        <v>44</v>
      </c>
      <c r="C1" s="331" t="s">
        <v>92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1" t="s">
        <v>93</v>
      </c>
      <c r="AL1" s="332"/>
      <c r="AM1" s="332"/>
      <c r="AN1" s="332"/>
      <c r="AO1" s="332"/>
      <c r="AP1" s="332"/>
      <c r="AQ1" s="332"/>
      <c r="AR1" s="332"/>
      <c r="AS1" s="332"/>
      <c r="AT1" s="332"/>
      <c r="AU1" s="332"/>
      <c r="AV1" s="332"/>
      <c r="AW1" s="332"/>
      <c r="AX1" s="332"/>
      <c r="AY1" s="332"/>
      <c r="AZ1" s="332"/>
      <c r="BA1" s="332"/>
      <c r="BB1" s="332"/>
      <c r="BC1" s="332"/>
      <c r="BD1" s="332"/>
      <c r="BE1" s="332"/>
      <c r="BF1" s="332"/>
      <c r="BG1" s="332"/>
      <c r="BH1" s="332"/>
      <c r="BI1" s="332"/>
      <c r="BJ1" s="332"/>
      <c r="BK1" s="332"/>
      <c r="BL1" s="332"/>
      <c r="BM1" s="332"/>
      <c r="BN1" s="332"/>
      <c r="BO1" s="332"/>
      <c r="BP1" s="332"/>
      <c r="BQ1" s="332"/>
      <c r="BR1" s="333"/>
      <c r="BS1" s="334" t="s">
        <v>49</v>
      </c>
      <c r="BT1" s="334" t="s">
        <v>50</v>
      </c>
    </row>
    <row r="2" spans="1:72" ht="19.5" thickBot="1" x14ac:dyDescent="0.3">
      <c r="A2" s="326"/>
      <c r="B2" s="329"/>
      <c r="C2" s="331" t="s">
        <v>45</v>
      </c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2"/>
      <c r="V2" s="332"/>
      <c r="W2" s="332"/>
      <c r="X2" s="332"/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4" t="s">
        <v>77</v>
      </c>
      <c r="AJ2" s="336" t="s">
        <v>47</v>
      </c>
      <c r="AK2" s="332" t="s">
        <v>45</v>
      </c>
      <c r="AL2" s="332"/>
      <c r="AM2" s="332"/>
      <c r="AN2" s="332"/>
      <c r="AO2" s="332"/>
      <c r="AP2" s="332"/>
      <c r="AQ2" s="332"/>
      <c r="AR2" s="332"/>
      <c r="AS2" s="332"/>
      <c r="AT2" s="332"/>
      <c r="AU2" s="332"/>
      <c r="AV2" s="332"/>
      <c r="AW2" s="332"/>
      <c r="AX2" s="332"/>
      <c r="AY2" s="332"/>
      <c r="AZ2" s="332"/>
      <c r="BA2" s="332"/>
      <c r="BB2" s="332"/>
      <c r="BC2" s="332"/>
      <c r="BD2" s="332"/>
      <c r="BE2" s="332"/>
      <c r="BF2" s="332"/>
      <c r="BG2" s="332"/>
      <c r="BH2" s="332"/>
      <c r="BI2" s="332"/>
      <c r="BJ2" s="332"/>
      <c r="BK2" s="332"/>
      <c r="BL2" s="332"/>
      <c r="BM2" s="332"/>
      <c r="BN2" s="332"/>
      <c r="BO2" s="332"/>
      <c r="BP2" s="332"/>
      <c r="BQ2" s="334" t="s">
        <v>77</v>
      </c>
      <c r="BR2" s="334" t="s">
        <v>47</v>
      </c>
      <c r="BS2" s="335"/>
      <c r="BT2" s="335"/>
    </row>
    <row r="3" spans="1:72" ht="45" customHeight="1" thickBot="1" x14ac:dyDescent="0.3">
      <c r="A3" s="327"/>
      <c r="B3" s="330"/>
      <c r="C3" s="344" t="s">
        <v>29</v>
      </c>
      <c r="D3" s="339"/>
      <c r="E3" s="339"/>
      <c r="F3" s="345"/>
      <c r="G3" s="344" t="s">
        <v>30</v>
      </c>
      <c r="H3" s="339"/>
      <c r="I3" s="339"/>
      <c r="J3" s="345"/>
      <c r="K3" s="344" t="s">
        <v>35</v>
      </c>
      <c r="L3" s="339"/>
      <c r="M3" s="339"/>
      <c r="N3" s="345"/>
      <c r="O3" s="344" t="s">
        <v>36</v>
      </c>
      <c r="P3" s="339"/>
      <c r="Q3" s="339"/>
      <c r="R3" s="345"/>
      <c r="S3" s="344" t="s">
        <v>94</v>
      </c>
      <c r="T3" s="339"/>
      <c r="U3" s="339"/>
      <c r="V3" s="345"/>
      <c r="W3" s="338" t="s">
        <v>96</v>
      </c>
      <c r="X3" s="339"/>
      <c r="Y3" s="339"/>
      <c r="Z3" s="340"/>
      <c r="AA3" s="344" t="s">
        <v>95</v>
      </c>
      <c r="AB3" s="339"/>
      <c r="AC3" s="339"/>
      <c r="AD3" s="345"/>
      <c r="AE3" s="141" t="s">
        <v>31</v>
      </c>
      <c r="AF3" s="184" t="s">
        <v>87</v>
      </c>
      <c r="AG3" s="184" t="s">
        <v>97</v>
      </c>
      <c r="AH3" s="191" t="s">
        <v>88</v>
      </c>
      <c r="AI3" s="335"/>
      <c r="AJ3" s="337"/>
      <c r="AK3" s="341" t="s">
        <v>29</v>
      </c>
      <c r="AL3" s="342"/>
      <c r="AM3" s="342"/>
      <c r="AN3" s="343"/>
      <c r="AO3" s="341" t="s">
        <v>30</v>
      </c>
      <c r="AP3" s="342"/>
      <c r="AQ3" s="342"/>
      <c r="AR3" s="343"/>
      <c r="AS3" s="341" t="s">
        <v>35</v>
      </c>
      <c r="AT3" s="342"/>
      <c r="AU3" s="342"/>
      <c r="AV3" s="343"/>
      <c r="AW3" s="341" t="s">
        <v>36</v>
      </c>
      <c r="AX3" s="342"/>
      <c r="AY3" s="342"/>
      <c r="AZ3" s="343"/>
      <c r="BA3" s="341" t="s">
        <v>94</v>
      </c>
      <c r="BB3" s="342"/>
      <c r="BC3" s="342"/>
      <c r="BD3" s="343"/>
      <c r="BE3" s="341" t="s">
        <v>96</v>
      </c>
      <c r="BF3" s="342"/>
      <c r="BG3" s="342"/>
      <c r="BH3" s="343"/>
      <c r="BI3" s="341" t="s">
        <v>95</v>
      </c>
      <c r="BJ3" s="342"/>
      <c r="BK3" s="342"/>
      <c r="BL3" s="343"/>
      <c r="BM3" s="31" t="s">
        <v>31</v>
      </c>
      <c r="BN3" s="191" t="s">
        <v>97</v>
      </c>
      <c r="BO3" s="31" t="s">
        <v>87</v>
      </c>
      <c r="BP3" s="31" t="s">
        <v>88</v>
      </c>
      <c r="BQ3" s="346"/>
      <c r="BR3" s="335"/>
      <c r="BS3" s="335"/>
      <c r="BT3" s="335"/>
    </row>
    <row r="4" spans="1:72" ht="18.75" x14ac:dyDescent="0.3">
      <c r="A4" s="101">
        <v>1</v>
      </c>
      <c r="B4" s="199" t="s">
        <v>0</v>
      </c>
      <c r="C4" s="200">
        <v>143</v>
      </c>
      <c r="D4" s="201">
        <v>120</v>
      </c>
      <c r="E4" s="201">
        <v>113</v>
      </c>
      <c r="F4" s="202">
        <v>111</v>
      </c>
      <c r="G4" s="200">
        <v>143</v>
      </c>
      <c r="H4" s="201">
        <v>124</v>
      </c>
      <c r="I4" s="201">
        <v>115</v>
      </c>
      <c r="J4" s="202">
        <v>108</v>
      </c>
      <c r="K4" s="200">
        <v>140</v>
      </c>
      <c r="L4" s="201">
        <v>132</v>
      </c>
      <c r="M4" s="201">
        <v>124</v>
      </c>
      <c r="N4" s="202">
        <v>114</v>
      </c>
      <c r="O4" s="200">
        <v>120</v>
      </c>
      <c r="P4" s="201">
        <v>111</v>
      </c>
      <c r="Q4" s="201">
        <v>110</v>
      </c>
      <c r="R4" s="202"/>
      <c r="S4" s="200">
        <v>130</v>
      </c>
      <c r="T4" s="201">
        <v>126</v>
      </c>
      <c r="U4" s="201">
        <v>115</v>
      </c>
      <c r="V4" s="202">
        <v>113</v>
      </c>
      <c r="W4" s="200">
        <v>122</v>
      </c>
      <c r="X4" s="201">
        <v>118</v>
      </c>
      <c r="Y4" s="201">
        <v>113</v>
      </c>
      <c r="Z4" s="202">
        <v>112</v>
      </c>
      <c r="AA4" s="200">
        <v>146</v>
      </c>
      <c r="AB4" s="201">
        <v>137</v>
      </c>
      <c r="AC4" s="201">
        <v>134</v>
      </c>
      <c r="AD4" s="202">
        <v>126</v>
      </c>
      <c r="AE4" s="210">
        <v>390</v>
      </c>
      <c r="AF4" s="194">
        <v>225</v>
      </c>
      <c r="AG4" s="194">
        <v>390</v>
      </c>
      <c r="AH4" s="194">
        <v>420</v>
      </c>
      <c r="AI4" s="204">
        <v>3710</v>
      </c>
      <c r="AJ4" s="238">
        <v>2</v>
      </c>
      <c r="AK4" s="200">
        <v>124</v>
      </c>
      <c r="AL4" s="201">
        <v>60</v>
      </c>
      <c r="AM4" s="201">
        <v>113</v>
      </c>
      <c r="AN4" s="202">
        <v>53</v>
      </c>
      <c r="AO4" s="200">
        <v>140</v>
      </c>
      <c r="AP4" s="201">
        <v>120</v>
      </c>
      <c r="AQ4" s="201">
        <v>59</v>
      </c>
      <c r="AR4" s="202">
        <v>109</v>
      </c>
      <c r="AS4" s="200">
        <v>137</v>
      </c>
      <c r="AT4" s="201">
        <v>120</v>
      </c>
      <c r="AU4" s="201">
        <v>112</v>
      </c>
      <c r="AV4" s="202">
        <v>110</v>
      </c>
      <c r="AW4" s="200">
        <v>143</v>
      </c>
      <c r="AX4" s="201">
        <v>132</v>
      </c>
      <c r="AY4" s="201">
        <v>62</v>
      </c>
      <c r="AZ4" s="202">
        <v>115</v>
      </c>
      <c r="BA4" s="200">
        <v>150</v>
      </c>
      <c r="BB4" s="201">
        <v>124</v>
      </c>
      <c r="BC4" s="201">
        <v>122</v>
      </c>
      <c r="BD4" s="202">
        <v>115</v>
      </c>
      <c r="BE4" s="200">
        <v>143</v>
      </c>
      <c r="BF4" s="201">
        <v>134</v>
      </c>
      <c r="BG4" s="201">
        <v>66</v>
      </c>
      <c r="BH4" s="202">
        <v>118</v>
      </c>
      <c r="BI4" s="200">
        <v>130</v>
      </c>
      <c r="BJ4" s="201">
        <v>64</v>
      </c>
      <c r="BK4" s="201">
        <v>124</v>
      </c>
      <c r="BL4" s="202">
        <v>122</v>
      </c>
      <c r="BM4" s="132">
        <v>360</v>
      </c>
      <c r="BN4" s="132">
        <v>390</v>
      </c>
      <c r="BO4" s="233">
        <v>225</v>
      </c>
      <c r="BP4" s="203">
        <v>450</v>
      </c>
      <c r="BQ4" s="235">
        <v>3571</v>
      </c>
      <c r="BR4" s="239">
        <v>2</v>
      </c>
      <c r="BS4" s="240">
        <f t="shared" ref="BS4:BS35" si="0">AI4+BQ4</f>
        <v>7281</v>
      </c>
      <c r="BT4" s="243">
        <v>1</v>
      </c>
    </row>
    <row r="5" spans="1:72" ht="18.75" x14ac:dyDescent="0.3">
      <c r="A5" s="51">
        <v>2</v>
      </c>
      <c r="B5" s="187" t="s">
        <v>1</v>
      </c>
      <c r="C5" s="214">
        <v>140</v>
      </c>
      <c r="D5" s="215">
        <v>130</v>
      </c>
      <c r="E5" s="215">
        <v>118</v>
      </c>
      <c r="F5" s="216">
        <v>58</v>
      </c>
      <c r="G5" s="214">
        <v>118</v>
      </c>
      <c r="H5" s="217">
        <v>56.5</v>
      </c>
      <c r="I5" s="215">
        <v>112</v>
      </c>
      <c r="J5" s="218">
        <v>50.5</v>
      </c>
      <c r="K5" s="214">
        <v>61</v>
      </c>
      <c r="L5" s="215">
        <v>120</v>
      </c>
      <c r="M5" s="217">
        <v>51.5</v>
      </c>
      <c r="N5" s="216">
        <v>99</v>
      </c>
      <c r="O5" s="214">
        <v>140</v>
      </c>
      <c r="P5" s="217">
        <v>68.5</v>
      </c>
      <c r="Q5" s="215">
        <v>109</v>
      </c>
      <c r="R5" s="216">
        <v>107</v>
      </c>
      <c r="S5" s="214">
        <v>143</v>
      </c>
      <c r="T5" s="215">
        <v>134</v>
      </c>
      <c r="U5" s="215">
        <v>66</v>
      </c>
      <c r="V5" s="216">
        <v>116</v>
      </c>
      <c r="W5" s="214">
        <v>75</v>
      </c>
      <c r="X5" s="215">
        <v>146</v>
      </c>
      <c r="Y5" s="215">
        <v>143</v>
      </c>
      <c r="Z5" s="216">
        <v>140</v>
      </c>
      <c r="AA5" s="214">
        <v>150</v>
      </c>
      <c r="AB5" s="215">
        <v>124</v>
      </c>
      <c r="AC5" s="215">
        <v>120</v>
      </c>
      <c r="AD5" s="216">
        <v>108</v>
      </c>
      <c r="AE5" s="84">
        <v>360</v>
      </c>
      <c r="AF5" s="19">
        <v>210</v>
      </c>
      <c r="AG5" s="39">
        <v>450</v>
      </c>
      <c r="AH5" s="19">
        <v>390</v>
      </c>
      <c r="AI5" s="145">
        <v>3454</v>
      </c>
      <c r="AJ5" s="115">
        <v>4</v>
      </c>
      <c r="AK5" s="219">
        <v>132</v>
      </c>
      <c r="AL5" s="220">
        <v>118</v>
      </c>
      <c r="AM5" s="220">
        <v>116</v>
      </c>
      <c r="AN5" s="221">
        <v>110</v>
      </c>
      <c r="AO5" s="219">
        <v>116</v>
      </c>
      <c r="AP5" s="220">
        <v>112</v>
      </c>
      <c r="AQ5" s="220">
        <v>108</v>
      </c>
      <c r="AR5" s="221">
        <v>107</v>
      </c>
      <c r="AS5" s="219">
        <v>115</v>
      </c>
      <c r="AT5" s="220">
        <v>113</v>
      </c>
      <c r="AU5" s="220">
        <v>108</v>
      </c>
      <c r="AV5" s="221">
        <v>106</v>
      </c>
      <c r="AW5" s="219">
        <v>137</v>
      </c>
      <c r="AX5" s="220">
        <v>116</v>
      </c>
      <c r="AY5" s="220">
        <v>111</v>
      </c>
      <c r="AZ5" s="221"/>
      <c r="BA5" s="219">
        <v>137</v>
      </c>
      <c r="BB5" s="220">
        <v>113</v>
      </c>
      <c r="BC5" s="220">
        <v>111</v>
      </c>
      <c r="BD5" s="221">
        <v>109</v>
      </c>
      <c r="BE5" s="219">
        <v>146</v>
      </c>
      <c r="BF5" s="220">
        <v>140</v>
      </c>
      <c r="BG5" s="220">
        <v>130</v>
      </c>
      <c r="BH5" s="221">
        <v>124</v>
      </c>
      <c r="BI5" s="219">
        <v>146</v>
      </c>
      <c r="BJ5" s="220">
        <v>118</v>
      </c>
      <c r="BK5" s="220">
        <v>115</v>
      </c>
      <c r="BL5" s="221">
        <v>113</v>
      </c>
      <c r="BM5" s="19">
        <v>390</v>
      </c>
      <c r="BN5" s="39">
        <v>420</v>
      </c>
      <c r="BO5" s="208">
        <v>210</v>
      </c>
      <c r="BP5" s="19">
        <v>420</v>
      </c>
      <c r="BQ5" s="164">
        <v>3647</v>
      </c>
      <c r="BR5" s="116">
        <v>1</v>
      </c>
      <c r="BS5" s="241">
        <f t="shared" si="0"/>
        <v>7101</v>
      </c>
      <c r="BT5" s="244">
        <v>2</v>
      </c>
    </row>
    <row r="6" spans="1:72" ht="18.75" x14ac:dyDescent="0.3">
      <c r="A6" s="51">
        <v>3</v>
      </c>
      <c r="B6" s="186" t="s">
        <v>17</v>
      </c>
      <c r="C6" s="219">
        <v>146</v>
      </c>
      <c r="D6" s="220">
        <v>115</v>
      </c>
      <c r="E6" s="220">
        <v>114</v>
      </c>
      <c r="F6" s="221">
        <v>110</v>
      </c>
      <c r="G6" s="219">
        <v>140</v>
      </c>
      <c r="H6" s="220">
        <v>128</v>
      </c>
      <c r="I6" s="220">
        <v>122</v>
      </c>
      <c r="J6" s="221">
        <v>120</v>
      </c>
      <c r="K6" s="219">
        <v>146</v>
      </c>
      <c r="L6" s="220">
        <v>143</v>
      </c>
      <c r="M6" s="220">
        <v>130</v>
      </c>
      <c r="N6" s="221">
        <v>126</v>
      </c>
      <c r="O6" s="219">
        <v>150</v>
      </c>
      <c r="P6" s="220">
        <v>134</v>
      </c>
      <c r="Q6" s="220">
        <v>128</v>
      </c>
      <c r="R6" s="221">
        <v>126</v>
      </c>
      <c r="S6" s="219">
        <v>150</v>
      </c>
      <c r="T6" s="220">
        <v>146</v>
      </c>
      <c r="U6" s="220">
        <v>137</v>
      </c>
      <c r="V6" s="221">
        <v>120</v>
      </c>
      <c r="W6" s="219">
        <v>137</v>
      </c>
      <c r="X6" s="220">
        <v>128</v>
      </c>
      <c r="Y6" s="220"/>
      <c r="Z6" s="221"/>
      <c r="AA6" s="219">
        <v>130</v>
      </c>
      <c r="AB6" s="220">
        <v>128</v>
      </c>
      <c r="AC6" s="220">
        <v>107</v>
      </c>
      <c r="AD6" s="221">
        <v>105</v>
      </c>
      <c r="AE6" s="39">
        <v>450</v>
      </c>
      <c r="AF6" s="19"/>
      <c r="AG6" s="19">
        <v>420</v>
      </c>
      <c r="AH6" s="19">
        <v>290</v>
      </c>
      <c r="AI6" s="145">
        <v>3816</v>
      </c>
      <c r="AJ6" s="115">
        <v>1</v>
      </c>
      <c r="AK6" s="111">
        <v>146</v>
      </c>
      <c r="AL6" s="112">
        <v>137</v>
      </c>
      <c r="AM6" s="112">
        <v>128</v>
      </c>
      <c r="AN6" s="113">
        <v>112</v>
      </c>
      <c r="AO6" s="111">
        <v>150</v>
      </c>
      <c r="AP6" s="112">
        <v>143</v>
      </c>
      <c r="AQ6" s="112">
        <v>64</v>
      </c>
      <c r="AR6" s="113">
        <v>122</v>
      </c>
      <c r="AS6" s="111">
        <v>146</v>
      </c>
      <c r="AT6" s="112">
        <v>143</v>
      </c>
      <c r="AU6" s="112">
        <v>132</v>
      </c>
      <c r="AV6" s="113">
        <v>126</v>
      </c>
      <c r="AW6" s="111">
        <v>150</v>
      </c>
      <c r="AX6" s="112">
        <v>140</v>
      </c>
      <c r="AY6" s="112">
        <v>122</v>
      </c>
      <c r="AZ6" s="113">
        <v>57</v>
      </c>
      <c r="BA6" s="111">
        <v>140</v>
      </c>
      <c r="BB6" s="112">
        <v>130</v>
      </c>
      <c r="BC6" s="112">
        <v>126</v>
      </c>
      <c r="BD6" s="113">
        <v>120</v>
      </c>
      <c r="BE6" s="111">
        <v>150</v>
      </c>
      <c r="BF6" s="112"/>
      <c r="BG6" s="112"/>
      <c r="BH6" s="113"/>
      <c r="BI6" s="111">
        <v>143</v>
      </c>
      <c r="BJ6" s="112"/>
      <c r="BK6" s="112"/>
      <c r="BL6" s="113"/>
      <c r="BM6" s="114">
        <v>420</v>
      </c>
      <c r="BN6" s="41">
        <v>450</v>
      </c>
      <c r="BO6" s="206"/>
      <c r="BP6" s="19"/>
      <c r="BQ6" s="236">
        <v>3277</v>
      </c>
      <c r="BR6" s="116">
        <v>3</v>
      </c>
      <c r="BS6" s="241">
        <f t="shared" si="0"/>
        <v>7093</v>
      </c>
      <c r="BT6" s="244">
        <v>3</v>
      </c>
    </row>
    <row r="7" spans="1:72" ht="18.75" x14ac:dyDescent="0.3">
      <c r="A7" s="51">
        <v>4</v>
      </c>
      <c r="B7" s="186" t="s">
        <v>26</v>
      </c>
      <c r="C7" s="219">
        <v>58</v>
      </c>
      <c r="D7" s="222">
        <v>46.5</v>
      </c>
      <c r="E7" s="220">
        <v>84</v>
      </c>
      <c r="F7" s="221">
        <v>77</v>
      </c>
      <c r="G7" s="223">
        <v>56.5</v>
      </c>
      <c r="H7" s="220">
        <v>110</v>
      </c>
      <c r="I7" s="220">
        <v>45</v>
      </c>
      <c r="J7" s="221">
        <v>78</v>
      </c>
      <c r="K7" s="219">
        <v>61</v>
      </c>
      <c r="L7" s="220">
        <v>95</v>
      </c>
      <c r="M7" s="222">
        <v>44.5</v>
      </c>
      <c r="N7" s="221"/>
      <c r="O7" s="223">
        <v>68.5</v>
      </c>
      <c r="P7" s="220"/>
      <c r="Q7" s="220"/>
      <c r="R7" s="221"/>
      <c r="S7" s="219"/>
      <c r="T7" s="224"/>
      <c r="U7" s="220"/>
      <c r="V7" s="221"/>
      <c r="W7" s="219">
        <v>75</v>
      </c>
      <c r="X7" s="220"/>
      <c r="Y7" s="220"/>
      <c r="Z7" s="221"/>
      <c r="AA7" s="219">
        <v>103</v>
      </c>
      <c r="AB7" s="222">
        <v>50.5</v>
      </c>
      <c r="AC7" s="220"/>
      <c r="AD7" s="221"/>
      <c r="AE7" s="19"/>
      <c r="AF7" s="19">
        <v>195</v>
      </c>
      <c r="AG7" s="19"/>
      <c r="AH7" s="39">
        <v>250</v>
      </c>
      <c r="AI7" s="145">
        <v>1302.5</v>
      </c>
      <c r="AJ7" s="115">
        <v>9</v>
      </c>
      <c r="AK7" s="219">
        <v>140</v>
      </c>
      <c r="AL7" s="220">
        <v>130</v>
      </c>
      <c r="AM7" s="222">
        <v>54.5</v>
      </c>
      <c r="AN7" s="221">
        <v>107</v>
      </c>
      <c r="AO7" s="219">
        <v>126</v>
      </c>
      <c r="AP7" s="220">
        <v>115</v>
      </c>
      <c r="AQ7" s="220">
        <v>113</v>
      </c>
      <c r="AR7" s="225">
        <v>50.5</v>
      </c>
      <c r="AS7" s="219">
        <v>134</v>
      </c>
      <c r="AT7" s="220">
        <v>128</v>
      </c>
      <c r="AU7" s="220">
        <v>122</v>
      </c>
      <c r="AV7" s="221">
        <v>118</v>
      </c>
      <c r="AW7" s="219">
        <v>128</v>
      </c>
      <c r="AX7" s="220">
        <v>120</v>
      </c>
      <c r="AY7" s="220">
        <v>112</v>
      </c>
      <c r="AZ7" s="221"/>
      <c r="BA7" s="219">
        <v>143</v>
      </c>
      <c r="BB7" s="220">
        <v>134</v>
      </c>
      <c r="BC7" s="220">
        <v>66</v>
      </c>
      <c r="BD7" s="221">
        <v>128</v>
      </c>
      <c r="BE7" s="219"/>
      <c r="BF7" s="220"/>
      <c r="BG7" s="220"/>
      <c r="BH7" s="221"/>
      <c r="BI7" s="219">
        <v>140</v>
      </c>
      <c r="BJ7" s="220">
        <v>137</v>
      </c>
      <c r="BK7" s="220">
        <v>132</v>
      </c>
      <c r="BL7" s="221">
        <v>58</v>
      </c>
      <c r="BM7" s="39">
        <v>450</v>
      </c>
      <c r="BN7" s="19">
        <v>360</v>
      </c>
      <c r="BO7" s="208">
        <v>195</v>
      </c>
      <c r="BP7" s="19">
        <v>390</v>
      </c>
      <c r="BQ7" s="164">
        <v>3086</v>
      </c>
      <c r="BR7" s="116">
        <v>4</v>
      </c>
      <c r="BS7" s="241">
        <f t="shared" si="0"/>
        <v>4388.5</v>
      </c>
      <c r="BT7" s="244">
        <v>4</v>
      </c>
    </row>
    <row r="8" spans="1:72" ht="18.75" x14ac:dyDescent="0.3">
      <c r="A8" s="51">
        <v>5</v>
      </c>
      <c r="B8" s="186" t="s">
        <v>2</v>
      </c>
      <c r="C8" s="219">
        <v>134</v>
      </c>
      <c r="D8" s="220">
        <v>132</v>
      </c>
      <c r="E8" s="220">
        <v>126</v>
      </c>
      <c r="F8" s="221">
        <v>102</v>
      </c>
      <c r="G8" s="219">
        <v>130</v>
      </c>
      <c r="H8" s="220">
        <v>109</v>
      </c>
      <c r="I8" s="220">
        <v>98</v>
      </c>
      <c r="J8" s="225">
        <v>89</v>
      </c>
      <c r="K8" s="223">
        <v>115</v>
      </c>
      <c r="L8" s="222">
        <v>111</v>
      </c>
      <c r="M8" s="222">
        <v>96</v>
      </c>
      <c r="N8" s="226"/>
      <c r="O8" s="223">
        <v>132</v>
      </c>
      <c r="P8" s="222">
        <v>112</v>
      </c>
      <c r="Q8" s="222">
        <v>106</v>
      </c>
      <c r="R8" s="226"/>
      <c r="S8" s="219">
        <v>128</v>
      </c>
      <c r="T8" s="220"/>
      <c r="U8" s="224"/>
      <c r="V8" s="221"/>
      <c r="W8" s="219"/>
      <c r="X8" s="220"/>
      <c r="Y8" s="220"/>
      <c r="Z8" s="221"/>
      <c r="AA8" s="219">
        <v>111</v>
      </c>
      <c r="AB8" s="220"/>
      <c r="AC8" s="220"/>
      <c r="AD8" s="221"/>
      <c r="AE8" s="39">
        <v>290</v>
      </c>
      <c r="AF8" s="19"/>
      <c r="AG8" s="19"/>
      <c r="AH8" s="19"/>
      <c r="AI8" s="145">
        <v>2121</v>
      </c>
      <c r="AJ8" s="115">
        <v>6</v>
      </c>
      <c r="AK8" s="219">
        <v>150</v>
      </c>
      <c r="AL8" s="220">
        <v>103</v>
      </c>
      <c r="AM8" s="220">
        <v>99</v>
      </c>
      <c r="AN8" s="221">
        <v>89</v>
      </c>
      <c r="AO8" s="219">
        <v>134</v>
      </c>
      <c r="AP8" s="220">
        <v>102</v>
      </c>
      <c r="AQ8" s="220">
        <v>89</v>
      </c>
      <c r="AR8" s="221">
        <v>87</v>
      </c>
      <c r="AS8" s="219">
        <v>140</v>
      </c>
      <c r="AT8" s="220">
        <v>96</v>
      </c>
      <c r="AU8" s="220"/>
      <c r="AV8" s="221"/>
      <c r="AW8" s="219">
        <v>130</v>
      </c>
      <c r="AX8" s="220"/>
      <c r="AY8" s="220"/>
      <c r="AZ8" s="221"/>
      <c r="BA8" s="219">
        <v>146</v>
      </c>
      <c r="BB8" s="220"/>
      <c r="BC8" s="220"/>
      <c r="BD8" s="221"/>
      <c r="BE8" s="219"/>
      <c r="BF8" s="220"/>
      <c r="BG8" s="220"/>
      <c r="BH8" s="221"/>
      <c r="BI8" s="219">
        <v>134</v>
      </c>
      <c r="BJ8" s="220"/>
      <c r="BK8" s="220"/>
      <c r="BL8" s="221"/>
      <c r="BM8" s="39">
        <v>290</v>
      </c>
      <c r="BN8" s="19"/>
      <c r="BO8" s="208"/>
      <c r="BP8" s="19"/>
      <c r="BQ8" s="164">
        <v>1789</v>
      </c>
      <c r="BR8" s="116">
        <v>6</v>
      </c>
      <c r="BS8" s="241">
        <f t="shared" si="0"/>
        <v>3910</v>
      </c>
      <c r="BT8" s="244">
        <v>5</v>
      </c>
    </row>
    <row r="9" spans="1:72" ht="18.75" x14ac:dyDescent="0.3">
      <c r="A9" s="51">
        <v>6</v>
      </c>
      <c r="B9" s="186" t="s">
        <v>10</v>
      </c>
      <c r="C9" s="219">
        <v>150</v>
      </c>
      <c r="D9" s="220">
        <v>124</v>
      </c>
      <c r="E9" s="220">
        <v>106</v>
      </c>
      <c r="F9" s="221">
        <v>90</v>
      </c>
      <c r="G9" s="219">
        <v>137</v>
      </c>
      <c r="H9" s="220">
        <v>134</v>
      </c>
      <c r="I9" s="220">
        <v>132</v>
      </c>
      <c r="J9" s="221">
        <v>95</v>
      </c>
      <c r="K9" s="219">
        <v>137</v>
      </c>
      <c r="L9" s="220">
        <v>134</v>
      </c>
      <c r="M9" s="220">
        <v>128</v>
      </c>
      <c r="N9" s="221">
        <v>112</v>
      </c>
      <c r="O9" s="219">
        <v>143</v>
      </c>
      <c r="P9" s="220">
        <v>124</v>
      </c>
      <c r="Q9" s="220">
        <v>118</v>
      </c>
      <c r="R9" s="221">
        <v>115</v>
      </c>
      <c r="S9" s="219">
        <v>140</v>
      </c>
      <c r="T9" s="220">
        <v>122</v>
      </c>
      <c r="U9" s="220">
        <v>114</v>
      </c>
      <c r="V9" s="221">
        <v>111</v>
      </c>
      <c r="W9" s="219">
        <v>124</v>
      </c>
      <c r="X9" s="220"/>
      <c r="Y9" s="220"/>
      <c r="Z9" s="221"/>
      <c r="AA9" s="219">
        <v>140</v>
      </c>
      <c r="AB9" s="220">
        <v>132</v>
      </c>
      <c r="AC9" s="220">
        <v>115</v>
      </c>
      <c r="AD9" s="221">
        <v>114</v>
      </c>
      <c r="AE9" s="19">
        <v>330</v>
      </c>
      <c r="AF9" s="19"/>
      <c r="AG9" s="19"/>
      <c r="AH9" s="39">
        <v>450</v>
      </c>
      <c r="AI9" s="145">
        <v>3541</v>
      </c>
      <c r="AJ9" s="115">
        <v>3</v>
      </c>
      <c r="AK9" s="214">
        <v>97</v>
      </c>
      <c r="AL9" s="215">
        <v>90</v>
      </c>
      <c r="AM9" s="215"/>
      <c r="AN9" s="216"/>
      <c r="AO9" s="214"/>
      <c r="AP9" s="215"/>
      <c r="AQ9" s="215"/>
      <c r="AR9" s="216"/>
      <c r="AS9" s="214"/>
      <c r="AT9" s="215"/>
      <c r="AU9" s="215"/>
      <c r="AV9" s="216"/>
      <c r="AW9" s="214"/>
      <c r="AX9" s="215"/>
      <c r="AY9" s="215"/>
      <c r="AZ9" s="216"/>
      <c r="BA9" s="214"/>
      <c r="BB9" s="215"/>
      <c r="BC9" s="215"/>
      <c r="BD9" s="216"/>
      <c r="BE9" s="214"/>
      <c r="BF9" s="215"/>
      <c r="BG9" s="215"/>
      <c r="BH9" s="216"/>
      <c r="BI9" s="214"/>
      <c r="BJ9" s="215"/>
      <c r="BK9" s="215"/>
      <c r="BL9" s="216"/>
      <c r="BM9" s="84"/>
      <c r="BN9" s="84"/>
      <c r="BO9" s="207"/>
      <c r="BP9" s="19"/>
      <c r="BQ9" s="164">
        <f>AK9+AL9+AM9+AN9+AO9+AP9+AQ9+AR9+AS9+AT9+AU9+AV9+AW9+AX9+AY9+AZ9+BA9+BB9+BC9+BD9+BE9+BF9+BG9+BH9+BI9+BJ9+BK9+BL9</f>
        <v>187</v>
      </c>
      <c r="BR9" s="116">
        <v>19</v>
      </c>
      <c r="BS9" s="241">
        <f t="shared" si="0"/>
        <v>3728</v>
      </c>
      <c r="BT9" s="244">
        <v>6</v>
      </c>
    </row>
    <row r="10" spans="1:72" ht="18.75" x14ac:dyDescent="0.3">
      <c r="A10" s="51">
        <v>7</v>
      </c>
      <c r="B10" s="186" t="s">
        <v>6</v>
      </c>
      <c r="C10" s="111">
        <v>137</v>
      </c>
      <c r="D10" s="112">
        <v>109</v>
      </c>
      <c r="E10" s="112">
        <v>108</v>
      </c>
      <c r="F10" s="113">
        <v>103</v>
      </c>
      <c r="G10" s="111">
        <v>116</v>
      </c>
      <c r="H10" s="112">
        <v>96</v>
      </c>
      <c r="I10" s="112">
        <v>93</v>
      </c>
      <c r="J10" s="113">
        <v>88</v>
      </c>
      <c r="K10" s="111">
        <v>109</v>
      </c>
      <c r="L10" s="112">
        <v>106</v>
      </c>
      <c r="M10" s="112">
        <v>93</v>
      </c>
      <c r="N10" s="113">
        <v>90</v>
      </c>
      <c r="O10" s="111">
        <v>116</v>
      </c>
      <c r="P10" s="112">
        <v>113</v>
      </c>
      <c r="Q10" s="112"/>
      <c r="R10" s="113"/>
      <c r="S10" s="111"/>
      <c r="T10" s="112"/>
      <c r="U10" s="112"/>
      <c r="V10" s="113"/>
      <c r="W10" s="111">
        <v>134</v>
      </c>
      <c r="X10" s="112">
        <v>126</v>
      </c>
      <c r="Y10" s="112"/>
      <c r="Z10" s="113"/>
      <c r="AA10" s="111">
        <v>118</v>
      </c>
      <c r="AB10" s="112">
        <v>113</v>
      </c>
      <c r="AC10" s="112"/>
      <c r="AD10" s="113"/>
      <c r="AE10" s="114"/>
      <c r="AF10" s="19">
        <v>180</v>
      </c>
      <c r="AG10" s="19"/>
      <c r="AH10" s="39">
        <v>330</v>
      </c>
      <c r="AI10" s="145">
        <v>2298</v>
      </c>
      <c r="AJ10" s="115">
        <v>5</v>
      </c>
      <c r="AK10" s="219">
        <v>108</v>
      </c>
      <c r="AL10" s="220">
        <v>96</v>
      </c>
      <c r="AM10" s="220">
        <v>91</v>
      </c>
      <c r="AN10" s="221"/>
      <c r="AO10" s="219">
        <v>137</v>
      </c>
      <c r="AP10" s="220">
        <v>96</v>
      </c>
      <c r="AQ10" s="220">
        <v>95</v>
      </c>
      <c r="AR10" s="221"/>
      <c r="AS10" s="219">
        <v>124</v>
      </c>
      <c r="AT10" s="220"/>
      <c r="AU10" s="220"/>
      <c r="AV10" s="221"/>
      <c r="AW10" s="219">
        <v>126</v>
      </c>
      <c r="AX10" s="220"/>
      <c r="AY10" s="220"/>
      <c r="AZ10" s="221"/>
      <c r="BA10" s="219"/>
      <c r="BB10" s="220"/>
      <c r="BC10" s="220"/>
      <c r="BD10" s="221"/>
      <c r="BE10" s="219"/>
      <c r="BF10" s="220"/>
      <c r="BG10" s="220"/>
      <c r="BH10" s="221"/>
      <c r="BI10" s="219"/>
      <c r="BJ10" s="220"/>
      <c r="BK10" s="220"/>
      <c r="BL10" s="221"/>
      <c r="BM10" s="19"/>
      <c r="BN10" s="19"/>
      <c r="BO10" s="211">
        <v>180</v>
      </c>
      <c r="BP10" s="19"/>
      <c r="BQ10" s="164">
        <v>1053</v>
      </c>
      <c r="BR10" s="116">
        <v>9</v>
      </c>
      <c r="BS10" s="241">
        <f t="shared" si="0"/>
        <v>3351</v>
      </c>
      <c r="BT10" s="244">
        <v>7</v>
      </c>
    </row>
    <row r="11" spans="1:72" ht="18.75" x14ac:dyDescent="0.3">
      <c r="A11" s="51">
        <v>8</v>
      </c>
      <c r="B11" s="186" t="s">
        <v>16</v>
      </c>
      <c r="C11" s="223">
        <v>49.5</v>
      </c>
      <c r="D11" s="220">
        <v>94</v>
      </c>
      <c r="E11" s="220">
        <v>78</v>
      </c>
      <c r="F11" s="221">
        <v>69</v>
      </c>
      <c r="G11" s="219">
        <v>105</v>
      </c>
      <c r="H11" s="222">
        <v>50.5</v>
      </c>
      <c r="I11" s="220">
        <v>75</v>
      </c>
      <c r="J11" s="221">
        <v>69</v>
      </c>
      <c r="K11" s="223">
        <v>51.5</v>
      </c>
      <c r="L11" s="220">
        <v>102</v>
      </c>
      <c r="M11" s="220"/>
      <c r="N11" s="221"/>
      <c r="O11" s="219"/>
      <c r="P11" s="220"/>
      <c r="Q11" s="220"/>
      <c r="R11" s="221"/>
      <c r="S11" s="219">
        <v>66</v>
      </c>
      <c r="T11" s="220"/>
      <c r="U11" s="220"/>
      <c r="V11" s="221"/>
      <c r="W11" s="219">
        <v>65</v>
      </c>
      <c r="X11" s="220"/>
      <c r="Y11" s="220"/>
      <c r="Z11" s="221"/>
      <c r="AA11" s="219"/>
      <c r="AB11" s="220"/>
      <c r="AC11" s="220"/>
      <c r="AD11" s="221"/>
      <c r="AE11" s="39">
        <v>250</v>
      </c>
      <c r="AF11" s="19"/>
      <c r="AG11" s="19"/>
      <c r="AH11" s="19"/>
      <c r="AI11" s="145">
        <v>1124.5</v>
      </c>
      <c r="AJ11" s="115">
        <v>11</v>
      </c>
      <c r="AK11" s="219">
        <v>134</v>
      </c>
      <c r="AL11" s="220">
        <v>115</v>
      </c>
      <c r="AM11" s="220">
        <v>111</v>
      </c>
      <c r="AN11" s="221">
        <v>98</v>
      </c>
      <c r="AO11" s="219">
        <v>130</v>
      </c>
      <c r="AP11" s="220">
        <v>97</v>
      </c>
      <c r="AQ11" s="220">
        <v>94</v>
      </c>
      <c r="AR11" s="221">
        <v>93</v>
      </c>
      <c r="AS11" s="219">
        <v>130</v>
      </c>
      <c r="AT11" s="220">
        <v>104</v>
      </c>
      <c r="AU11" s="220">
        <v>101</v>
      </c>
      <c r="AV11" s="221">
        <v>97</v>
      </c>
      <c r="AW11" s="219">
        <v>113</v>
      </c>
      <c r="AX11" s="220"/>
      <c r="AY11" s="220"/>
      <c r="AZ11" s="221"/>
      <c r="BA11" s="219"/>
      <c r="BB11" s="220"/>
      <c r="BC11" s="220"/>
      <c r="BD11" s="221"/>
      <c r="BE11" s="219"/>
      <c r="BF11" s="220"/>
      <c r="BG11" s="220"/>
      <c r="BH11" s="221"/>
      <c r="BI11" s="219"/>
      <c r="BJ11" s="220"/>
      <c r="BK11" s="220"/>
      <c r="BL11" s="221"/>
      <c r="BM11" s="39">
        <v>310</v>
      </c>
      <c r="BN11" s="19"/>
      <c r="BO11" s="208"/>
      <c r="BP11" s="19"/>
      <c r="BQ11" s="164">
        <v>1727</v>
      </c>
      <c r="BR11" s="116">
        <v>7</v>
      </c>
      <c r="BS11" s="241">
        <f t="shared" si="0"/>
        <v>2851.5</v>
      </c>
      <c r="BT11" s="244">
        <v>8</v>
      </c>
    </row>
    <row r="12" spans="1:72" ht="18.75" x14ac:dyDescent="0.3">
      <c r="A12" s="51">
        <v>9</v>
      </c>
      <c r="B12" s="186" t="s">
        <v>5</v>
      </c>
      <c r="C12" s="219">
        <v>61</v>
      </c>
      <c r="D12" s="220">
        <v>105</v>
      </c>
      <c r="E12" s="220">
        <v>104</v>
      </c>
      <c r="F12" s="225">
        <v>97</v>
      </c>
      <c r="G12" s="219">
        <v>150</v>
      </c>
      <c r="H12" s="222">
        <v>55.5</v>
      </c>
      <c r="I12" s="220">
        <v>41</v>
      </c>
      <c r="J12" s="221">
        <v>73</v>
      </c>
      <c r="K12" s="219">
        <v>58</v>
      </c>
      <c r="L12" s="220"/>
      <c r="M12" s="220"/>
      <c r="N12" s="221"/>
      <c r="O12" s="219">
        <v>73</v>
      </c>
      <c r="P12" s="220"/>
      <c r="Q12" s="220"/>
      <c r="R12" s="221"/>
      <c r="S12" s="219">
        <v>112</v>
      </c>
      <c r="T12" s="220"/>
      <c r="U12" s="220"/>
      <c r="V12" s="221"/>
      <c r="W12" s="219"/>
      <c r="X12" s="220"/>
      <c r="Y12" s="220"/>
      <c r="Z12" s="221"/>
      <c r="AA12" s="219">
        <v>112</v>
      </c>
      <c r="AB12" s="220">
        <v>55</v>
      </c>
      <c r="AC12" s="220"/>
      <c r="AD12" s="221"/>
      <c r="AE12" s="39">
        <v>315</v>
      </c>
      <c r="AF12" s="19"/>
      <c r="AG12" s="19">
        <v>288</v>
      </c>
      <c r="AH12" s="19">
        <v>310</v>
      </c>
      <c r="AI12" s="145">
        <v>1411.5</v>
      </c>
      <c r="AJ12" s="115">
        <v>8</v>
      </c>
      <c r="AK12" s="219">
        <v>122</v>
      </c>
      <c r="AL12" s="220">
        <v>50</v>
      </c>
      <c r="AM12" s="220">
        <v>93</v>
      </c>
      <c r="AN12" s="221"/>
      <c r="AO12" s="219">
        <v>146</v>
      </c>
      <c r="AP12" s="220">
        <v>64</v>
      </c>
      <c r="AQ12" s="220">
        <v>99</v>
      </c>
      <c r="AR12" s="221">
        <v>49</v>
      </c>
      <c r="AS12" s="219">
        <v>150</v>
      </c>
      <c r="AT12" s="220">
        <v>95</v>
      </c>
      <c r="AU12" s="220">
        <v>94</v>
      </c>
      <c r="AV12" s="221"/>
      <c r="AW12" s="219">
        <v>57</v>
      </c>
      <c r="AX12" s="220"/>
      <c r="AY12" s="220"/>
      <c r="AZ12" s="221"/>
      <c r="BA12" s="219">
        <v>55</v>
      </c>
      <c r="BB12" s="220">
        <v>108</v>
      </c>
      <c r="BC12" s="222">
        <v>53.5</v>
      </c>
      <c r="BD12" s="221"/>
      <c r="BE12" s="219"/>
      <c r="BF12" s="220"/>
      <c r="BG12" s="220"/>
      <c r="BH12" s="221"/>
      <c r="BI12" s="219">
        <v>114</v>
      </c>
      <c r="BJ12" s="220"/>
      <c r="BK12" s="220"/>
      <c r="BL12" s="221"/>
      <c r="BM12" s="19"/>
      <c r="BN12" s="19"/>
      <c r="BO12" s="208"/>
      <c r="BP12" s="19"/>
      <c r="BQ12" s="164">
        <f t="shared" ref="BQ12:BQ18" si="1">AK12+AL12+AM12+AN12+AO12+AP12+AQ12+AR12+AS12+AT12+AU12+AV12+AW12+AX12+AY12+AZ12+BA12+BB12+BC12+BD12+BE12+BF12+BG12+BH12+BI12+BJ12+BK12+BL12</f>
        <v>1349.5</v>
      </c>
      <c r="BR12" s="116">
        <v>8</v>
      </c>
      <c r="BS12" s="241">
        <f t="shared" si="0"/>
        <v>2761</v>
      </c>
      <c r="BT12" s="244">
        <v>9</v>
      </c>
    </row>
    <row r="13" spans="1:72" ht="18.75" x14ac:dyDescent="0.3">
      <c r="A13" s="51">
        <v>10</v>
      </c>
      <c r="B13" s="189" t="s">
        <v>40</v>
      </c>
      <c r="C13" s="119">
        <v>96</v>
      </c>
      <c r="D13" s="120">
        <v>85</v>
      </c>
      <c r="E13" s="120">
        <v>74</v>
      </c>
      <c r="F13" s="121"/>
      <c r="G13" s="119">
        <v>114</v>
      </c>
      <c r="H13" s="198">
        <v>45.5</v>
      </c>
      <c r="I13" s="120">
        <v>67</v>
      </c>
      <c r="J13" s="121"/>
      <c r="K13" s="119">
        <v>113</v>
      </c>
      <c r="L13" s="198">
        <v>52.5</v>
      </c>
      <c r="M13" s="120"/>
      <c r="N13" s="121"/>
      <c r="O13" s="119">
        <v>108</v>
      </c>
      <c r="P13" s="120"/>
      <c r="Q13" s="120"/>
      <c r="R13" s="121"/>
      <c r="S13" s="119">
        <v>59</v>
      </c>
      <c r="T13" s="120">
        <v>110</v>
      </c>
      <c r="U13" s="120">
        <v>109</v>
      </c>
      <c r="V13" s="121"/>
      <c r="W13" s="119">
        <v>132</v>
      </c>
      <c r="X13" s="120">
        <v>120</v>
      </c>
      <c r="Y13" s="120"/>
      <c r="Z13" s="121"/>
      <c r="AA13" s="119">
        <v>61</v>
      </c>
      <c r="AB13" s="120">
        <v>116</v>
      </c>
      <c r="AC13" s="120"/>
      <c r="AD13" s="121"/>
      <c r="AE13" s="122"/>
      <c r="AF13" s="122"/>
      <c r="AG13" s="122"/>
      <c r="AH13" s="196">
        <v>360</v>
      </c>
      <c r="AI13" s="145">
        <v>1822</v>
      </c>
      <c r="AJ13" s="115">
        <v>7</v>
      </c>
      <c r="AK13" s="219">
        <v>126</v>
      </c>
      <c r="AL13" s="220"/>
      <c r="AM13" s="220"/>
      <c r="AN13" s="221"/>
      <c r="AO13" s="219">
        <v>114</v>
      </c>
      <c r="AP13" s="220"/>
      <c r="AQ13" s="220"/>
      <c r="AR13" s="221"/>
      <c r="AS13" s="219">
        <v>114</v>
      </c>
      <c r="AT13" s="220"/>
      <c r="AU13" s="220"/>
      <c r="AV13" s="221"/>
      <c r="AW13" s="219">
        <v>134</v>
      </c>
      <c r="AX13" s="220"/>
      <c r="AY13" s="220"/>
      <c r="AZ13" s="221"/>
      <c r="BA13" s="219">
        <v>118</v>
      </c>
      <c r="BB13" s="220"/>
      <c r="BC13" s="220"/>
      <c r="BD13" s="221"/>
      <c r="BE13" s="219">
        <v>128</v>
      </c>
      <c r="BF13" s="220"/>
      <c r="BG13" s="220"/>
      <c r="BH13" s="221"/>
      <c r="BI13" s="219">
        <v>120</v>
      </c>
      <c r="BJ13" s="220"/>
      <c r="BK13" s="220"/>
      <c r="BL13" s="221"/>
      <c r="BM13" s="19"/>
      <c r="BN13" s="19"/>
      <c r="BO13" s="208"/>
      <c r="BP13" s="19"/>
      <c r="BQ13" s="164">
        <f t="shared" si="1"/>
        <v>854</v>
      </c>
      <c r="BR13" s="116">
        <v>11</v>
      </c>
      <c r="BS13" s="241">
        <f t="shared" si="0"/>
        <v>2676</v>
      </c>
      <c r="BT13" s="244">
        <v>10</v>
      </c>
    </row>
    <row r="14" spans="1:72" ht="18.75" x14ac:dyDescent="0.3">
      <c r="A14" s="51">
        <v>11</v>
      </c>
      <c r="B14" s="186" t="s">
        <v>14</v>
      </c>
      <c r="C14" s="219">
        <v>70</v>
      </c>
      <c r="D14" s="220"/>
      <c r="E14" s="220"/>
      <c r="F14" s="221"/>
      <c r="G14" s="219">
        <v>103</v>
      </c>
      <c r="H14" s="220"/>
      <c r="I14" s="220"/>
      <c r="J14" s="221"/>
      <c r="K14" s="219">
        <v>108</v>
      </c>
      <c r="L14" s="220"/>
      <c r="M14" s="220"/>
      <c r="N14" s="221"/>
      <c r="O14" s="219"/>
      <c r="P14" s="220"/>
      <c r="Q14" s="220"/>
      <c r="R14" s="221"/>
      <c r="S14" s="219"/>
      <c r="T14" s="220"/>
      <c r="U14" s="220"/>
      <c r="V14" s="221"/>
      <c r="W14" s="219"/>
      <c r="X14" s="220"/>
      <c r="Y14" s="220"/>
      <c r="Z14" s="221"/>
      <c r="AA14" s="219"/>
      <c r="AB14" s="220"/>
      <c r="AC14" s="220"/>
      <c r="AD14" s="221"/>
      <c r="AE14" s="19"/>
      <c r="AF14" s="19"/>
      <c r="AG14" s="19"/>
      <c r="AH14" s="19"/>
      <c r="AI14" s="145">
        <f>C14+D14+E14+F14+G14+H14+I14+J14+K14+L14+M14+N14+O14+P14+Q14+R14+S14+T14+U14+V14+W14+X14+Y14+Z14+AA14+AB14+AC14+AD14</f>
        <v>281</v>
      </c>
      <c r="AJ14" s="115">
        <v>22</v>
      </c>
      <c r="AK14" s="119">
        <v>114</v>
      </c>
      <c r="AL14" s="120">
        <v>94</v>
      </c>
      <c r="AM14" s="120">
        <v>92</v>
      </c>
      <c r="AN14" s="121"/>
      <c r="AO14" s="119">
        <v>103</v>
      </c>
      <c r="AP14" s="120">
        <v>101</v>
      </c>
      <c r="AQ14" s="120">
        <v>100</v>
      </c>
      <c r="AR14" s="121"/>
      <c r="AS14" s="119">
        <v>103</v>
      </c>
      <c r="AT14" s="120">
        <v>98</v>
      </c>
      <c r="AU14" s="120">
        <v>93</v>
      </c>
      <c r="AV14" s="121"/>
      <c r="AW14" s="119">
        <v>118</v>
      </c>
      <c r="AX14" s="120"/>
      <c r="AY14" s="120"/>
      <c r="AZ14" s="121"/>
      <c r="BA14" s="119">
        <v>116</v>
      </c>
      <c r="BB14" s="120">
        <v>112</v>
      </c>
      <c r="BC14" s="120"/>
      <c r="BD14" s="121"/>
      <c r="BE14" s="119">
        <v>126</v>
      </c>
      <c r="BF14" s="120">
        <v>122</v>
      </c>
      <c r="BG14" s="120">
        <v>116</v>
      </c>
      <c r="BH14" s="121"/>
      <c r="BI14" s="119">
        <v>150</v>
      </c>
      <c r="BJ14" s="120">
        <v>126</v>
      </c>
      <c r="BK14" s="120"/>
      <c r="BL14" s="121"/>
      <c r="BM14" s="122"/>
      <c r="BN14" s="122"/>
      <c r="BO14" s="209"/>
      <c r="BP14" s="122"/>
      <c r="BQ14" s="164">
        <f t="shared" si="1"/>
        <v>1884</v>
      </c>
      <c r="BR14" s="116">
        <v>5</v>
      </c>
      <c r="BS14" s="241">
        <f t="shared" si="0"/>
        <v>2165</v>
      </c>
      <c r="BT14" s="244">
        <v>11</v>
      </c>
    </row>
    <row r="15" spans="1:72" ht="18.75" x14ac:dyDescent="0.3">
      <c r="A15" s="51">
        <v>12</v>
      </c>
      <c r="B15" s="186" t="s">
        <v>11</v>
      </c>
      <c r="C15" s="219">
        <v>100</v>
      </c>
      <c r="D15" s="220">
        <v>87</v>
      </c>
      <c r="E15" s="220">
        <v>82</v>
      </c>
      <c r="F15" s="221">
        <v>75</v>
      </c>
      <c r="G15" s="219">
        <v>104</v>
      </c>
      <c r="H15" s="220">
        <v>102</v>
      </c>
      <c r="I15" s="220">
        <v>87</v>
      </c>
      <c r="J15" s="221">
        <v>66</v>
      </c>
      <c r="K15" s="219">
        <v>110</v>
      </c>
      <c r="L15" s="220">
        <v>107</v>
      </c>
      <c r="M15" s="220">
        <v>94</v>
      </c>
      <c r="N15" s="221"/>
      <c r="O15" s="219"/>
      <c r="P15" s="220"/>
      <c r="Q15" s="220"/>
      <c r="R15" s="221"/>
      <c r="S15" s="219"/>
      <c r="T15" s="220"/>
      <c r="U15" s="220"/>
      <c r="V15" s="221"/>
      <c r="W15" s="219"/>
      <c r="X15" s="220"/>
      <c r="Y15" s="220"/>
      <c r="Z15" s="221"/>
      <c r="AA15" s="219"/>
      <c r="AB15" s="220"/>
      <c r="AC15" s="220"/>
      <c r="AD15" s="221"/>
      <c r="AE15" s="39">
        <v>270</v>
      </c>
      <c r="AF15" s="19"/>
      <c r="AG15" s="19"/>
      <c r="AH15" s="19"/>
      <c r="AI15" s="145">
        <v>1284</v>
      </c>
      <c r="AJ15" s="115">
        <v>10</v>
      </c>
      <c r="AK15" s="219"/>
      <c r="AL15" s="220"/>
      <c r="AM15" s="222">
        <v>54.5</v>
      </c>
      <c r="AN15" s="221"/>
      <c r="AO15" s="223">
        <v>50.5</v>
      </c>
      <c r="AP15" s="220">
        <v>52</v>
      </c>
      <c r="AQ15" s="220">
        <v>45</v>
      </c>
      <c r="AR15" s="221"/>
      <c r="AS15" s="223">
        <v>52.5</v>
      </c>
      <c r="AT15" s="220"/>
      <c r="AU15" s="220"/>
      <c r="AV15" s="221"/>
      <c r="AW15" s="219"/>
      <c r="AX15" s="220"/>
      <c r="AY15" s="220"/>
      <c r="AZ15" s="221"/>
      <c r="BA15" s="219">
        <v>66</v>
      </c>
      <c r="BB15" s="220">
        <v>57</v>
      </c>
      <c r="BC15" s="220"/>
      <c r="BD15" s="221"/>
      <c r="BE15" s="219"/>
      <c r="BF15" s="220"/>
      <c r="BG15" s="220"/>
      <c r="BH15" s="221"/>
      <c r="BI15" s="219">
        <v>58</v>
      </c>
      <c r="BJ15" s="220"/>
      <c r="BK15" s="220"/>
      <c r="BL15" s="221"/>
      <c r="BM15" s="19"/>
      <c r="BN15" s="19"/>
      <c r="BO15" s="208"/>
      <c r="BP15" s="19"/>
      <c r="BQ15" s="164">
        <f t="shared" si="1"/>
        <v>435.5</v>
      </c>
      <c r="BR15" s="116">
        <v>14</v>
      </c>
      <c r="BS15" s="241">
        <f t="shared" si="0"/>
        <v>1719.5</v>
      </c>
      <c r="BT15" s="244">
        <v>12</v>
      </c>
    </row>
    <row r="16" spans="1:72" ht="18.75" x14ac:dyDescent="0.3">
      <c r="A16" s="51">
        <v>13</v>
      </c>
      <c r="B16" s="188" t="s">
        <v>8</v>
      </c>
      <c r="C16" s="219">
        <v>107</v>
      </c>
      <c r="D16" s="220"/>
      <c r="E16" s="220"/>
      <c r="F16" s="221"/>
      <c r="G16" s="219">
        <v>100</v>
      </c>
      <c r="H16" s="220">
        <v>99</v>
      </c>
      <c r="I16" s="220">
        <v>83</v>
      </c>
      <c r="J16" s="221">
        <v>63</v>
      </c>
      <c r="K16" s="219">
        <v>118</v>
      </c>
      <c r="L16" s="220">
        <v>97</v>
      </c>
      <c r="M16" s="220"/>
      <c r="N16" s="221"/>
      <c r="O16" s="219">
        <v>122</v>
      </c>
      <c r="P16" s="220"/>
      <c r="Q16" s="220"/>
      <c r="R16" s="221"/>
      <c r="S16" s="219"/>
      <c r="T16" s="220"/>
      <c r="U16" s="224"/>
      <c r="V16" s="221"/>
      <c r="W16" s="219"/>
      <c r="X16" s="220"/>
      <c r="Y16" s="220"/>
      <c r="Z16" s="221"/>
      <c r="AA16" s="219"/>
      <c r="AB16" s="220"/>
      <c r="AC16" s="220"/>
      <c r="AD16" s="221"/>
      <c r="AE16" s="195">
        <v>232.5</v>
      </c>
      <c r="AF16" s="19"/>
      <c r="AG16" s="19"/>
      <c r="AH16" s="19"/>
      <c r="AI16" s="145">
        <v>1021.5</v>
      </c>
      <c r="AJ16" s="115">
        <v>13</v>
      </c>
      <c r="AK16" s="219"/>
      <c r="AL16" s="220"/>
      <c r="AM16" s="220"/>
      <c r="AN16" s="221"/>
      <c r="AO16" s="219">
        <v>45</v>
      </c>
      <c r="AP16" s="220">
        <v>88</v>
      </c>
      <c r="AQ16" s="220"/>
      <c r="AR16" s="221"/>
      <c r="AS16" s="219"/>
      <c r="AT16" s="220"/>
      <c r="AU16" s="220"/>
      <c r="AV16" s="221"/>
      <c r="AW16" s="219"/>
      <c r="AX16" s="220"/>
      <c r="AY16" s="220"/>
      <c r="AZ16" s="221"/>
      <c r="BA16" s="227"/>
      <c r="BB16" s="220"/>
      <c r="BC16" s="220"/>
      <c r="BD16" s="221"/>
      <c r="BE16" s="219"/>
      <c r="BF16" s="220"/>
      <c r="BG16" s="220"/>
      <c r="BH16" s="221"/>
      <c r="BI16" s="219"/>
      <c r="BJ16" s="220"/>
      <c r="BK16" s="220"/>
      <c r="BL16" s="221"/>
      <c r="BM16" s="19"/>
      <c r="BN16" s="19"/>
      <c r="BO16" s="208"/>
      <c r="BP16" s="19"/>
      <c r="BQ16" s="164">
        <f t="shared" si="1"/>
        <v>133</v>
      </c>
      <c r="BR16" s="116">
        <v>21</v>
      </c>
      <c r="BS16" s="241">
        <f t="shared" si="0"/>
        <v>1154.5</v>
      </c>
      <c r="BT16" s="244">
        <v>13</v>
      </c>
    </row>
    <row r="17" spans="1:72" ht="18.75" x14ac:dyDescent="0.3">
      <c r="A17" s="51">
        <v>14</v>
      </c>
      <c r="B17" s="189" t="s">
        <v>41</v>
      </c>
      <c r="C17" s="193">
        <v>46.5</v>
      </c>
      <c r="D17" s="120">
        <v>80</v>
      </c>
      <c r="E17" s="120">
        <v>67</v>
      </c>
      <c r="F17" s="121">
        <v>65</v>
      </c>
      <c r="G17" s="119">
        <v>45</v>
      </c>
      <c r="H17" s="120">
        <v>84</v>
      </c>
      <c r="I17" s="120">
        <v>79</v>
      </c>
      <c r="J17" s="121"/>
      <c r="K17" s="193">
        <v>44.5</v>
      </c>
      <c r="L17" s="120"/>
      <c r="M17" s="120"/>
      <c r="N17" s="121"/>
      <c r="O17" s="119"/>
      <c r="P17" s="120"/>
      <c r="Q17" s="120"/>
      <c r="R17" s="121"/>
      <c r="S17" s="119"/>
      <c r="T17" s="120"/>
      <c r="U17" s="120"/>
      <c r="V17" s="121"/>
      <c r="W17" s="119"/>
      <c r="X17" s="120"/>
      <c r="Y17" s="120"/>
      <c r="Z17" s="121"/>
      <c r="AA17" s="119">
        <v>109</v>
      </c>
      <c r="AB17" s="120">
        <v>106</v>
      </c>
      <c r="AC17" s="120">
        <v>104</v>
      </c>
      <c r="AD17" s="121"/>
      <c r="AE17" s="122"/>
      <c r="AF17" s="122"/>
      <c r="AG17" s="122"/>
      <c r="AH17" s="196">
        <v>270</v>
      </c>
      <c r="AI17" s="145">
        <v>1100</v>
      </c>
      <c r="AJ17" s="115">
        <v>12</v>
      </c>
      <c r="AK17" s="219"/>
      <c r="AL17" s="220"/>
      <c r="AM17" s="220"/>
      <c r="AN17" s="221"/>
      <c r="AO17" s="219"/>
      <c r="AP17" s="220"/>
      <c r="AQ17" s="220"/>
      <c r="AR17" s="221"/>
      <c r="AS17" s="219"/>
      <c r="AT17" s="220"/>
      <c r="AU17" s="220"/>
      <c r="AV17" s="221"/>
      <c r="AW17" s="219"/>
      <c r="AX17" s="220"/>
      <c r="AY17" s="220"/>
      <c r="AZ17" s="221"/>
      <c r="BA17" s="219"/>
      <c r="BB17" s="220"/>
      <c r="BC17" s="224"/>
      <c r="BD17" s="221"/>
      <c r="BE17" s="219"/>
      <c r="BF17" s="220"/>
      <c r="BG17" s="220"/>
      <c r="BH17" s="221"/>
      <c r="BI17" s="219"/>
      <c r="BJ17" s="220"/>
      <c r="BK17" s="220"/>
      <c r="BL17" s="221"/>
      <c r="BM17" s="19"/>
      <c r="BN17" s="19"/>
      <c r="BO17" s="208"/>
      <c r="BP17" s="19"/>
      <c r="BQ17" s="164">
        <f t="shared" si="1"/>
        <v>0</v>
      </c>
      <c r="BR17" s="116"/>
      <c r="BS17" s="241">
        <f t="shared" si="0"/>
        <v>1100</v>
      </c>
      <c r="BT17" s="244">
        <v>14</v>
      </c>
    </row>
    <row r="18" spans="1:72" ht="18.75" x14ac:dyDescent="0.3">
      <c r="A18" s="51">
        <v>15</v>
      </c>
      <c r="B18" s="187" t="s">
        <v>15</v>
      </c>
      <c r="C18" s="219">
        <v>95</v>
      </c>
      <c r="D18" s="220"/>
      <c r="E18" s="220"/>
      <c r="F18" s="221"/>
      <c r="G18" s="219">
        <v>126</v>
      </c>
      <c r="H18" s="220">
        <v>98</v>
      </c>
      <c r="I18" s="220"/>
      <c r="J18" s="221"/>
      <c r="K18" s="219">
        <v>104</v>
      </c>
      <c r="L18" s="220">
        <v>100</v>
      </c>
      <c r="M18" s="220"/>
      <c r="N18" s="221"/>
      <c r="O18" s="219">
        <v>114</v>
      </c>
      <c r="P18" s="220"/>
      <c r="Q18" s="220"/>
      <c r="R18" s="221"/>
      <c r="S18" s="219"/>
      <c r="T18" s="220"/>
      <c r="U18" s="220"/>
      <c r="V18" s="221"/>
      <c r="W18" s="219"/>
      <c r="X18" s="220"/>
      <c r="Y18" s="220"/>
      <c r="Z18" s="221"/>
      <c r="AA18" s="219"/>
      <c r="AB18" s="220"/>
      <c r="AC18" s="220"/>
      <c r="AD18" s="221"/>
      <c r="AE18" s="195">
        <v>77.5</v>
      </c>
      <c r="AF18" s="19"/>
      <c r="AG18" s="19"/>
      <c r="AH18" s="19"/>
      <c r="AI18" s="145">
        <v>714.5</v>
      </c>
      <c r="AJ18" s="115">
        <v>14</v>
      </c>
      <c r="AK18" s="111">
        <v>143</v>
      </c>
      <c r="AL18" s="112"/>
      <c r="AM18" s="112"/>
      <c r="AN18" s="113"/>
      <c r="AO18" s="111">
        <v>110</v>
      </c>
      <c r="AP18" s="112"/>
      <c r="AQ18" s="112"/>
      <c r="AR18" s="113"/>
      <c r="AS18" s="111">
        <v>107</v>
      </c>
      <c r="AT18" s="112"/>
      <c r="AU18" s="112"/>
      <c r="AV18" s="113"/>
      <c r="AW18" s="111"/>
      <c r="AX18" s="112"/>
      <c r="AY18" s="112"/>
      <c r="AZ18" s="113"/>
      <c r="BA18" s="111"/>
      <c r="BB18" s="112"/>
      <c r="BC18" s="112"/>
      <c r="BD18" s="113"/>
      <c r="BE18" s="111"/>
      <c r="BF18" s="112"/>
      <c r="BG18" s="112"/>
      <c r="BH18" s="113"/>
      <c r="BI18" s="111"/>
      <c r="BJ18" s="112"/>
      <c r="BK18" s="112"/>
      <c r="BL18" s="113"/>
      <c r="BM18" s="114"/>
      <c r="BN18" s="114"/>
      <c r="BO18" s="206"/>
      <c r="BP18" s="19"/>
      <c r="BQ18" s="164">
        <f t="shared" si="1"/>
        <v>360</v>
      </c>
      <c r="BR18" s="116">
        <v>16</v>
      </c>
      <c r="BS18" s="241">
        <f t="shared" si="0"/>
        <v>1074.5</v>
      </c>
      <c r="BT18" s="244">
        <v>15</v>
      </c>
    </row>
    <row r="19" spans="1:72" ht="18.75" x14ac:dyDescent="0.3">
      <c r="A19" s="51">
        <v>16</v>
      </c>
      <c r="B19" s="189" t="s">
        <v>43</v>
      </c>
      <c r="C19" s="119">
        <v>83</v>
      </c>
      <c r="D19" s="120"/>
      <c r="E19" s="120"/>
      <c r="F19" s="121"/>
      <c r="G19" s="119">
        <v>92</v>
      </c>
      <c r="H19" s="120"/>
      <c r="I19" s="120"/>
      <c r="J19" s="121"/>
      <c r="K19" s="119">
        <v>98</v>
      </c>
      <c r="L19" s="120"/>
      <c r="M19" s="120"/>
      <c r="N19" s="121"/>
      <c r="O19" s="119"/>
      <c r="P19" s="120"/>
      <c r="Q19" s="120"/>
      <c r="R19" s="121"/>
      <c r="S19" s="119">
        <v>108</v>
      </c>
      <c r="T19" s="120"/>
      <c r="U19" s="120"/>
      <c r="V19" s="121"/>
      <c r="W19" s="119">
        <v>111</v>
      </c>
      <c r="X19" s="120"/>
      <c r="Y19" s="120"/>
      <c r="Z19" s="121"/>
      <c r="AA19" s="119"/>
      <c r="AB19" s="120"/>
      <c r="AC19" s="120"/>
      <c r="AD19" s="121"/>
      <c r="AE19" s="196">
        <v>105</v>
      </c>
      <c r="AF19" s="122"/>
      <c r="AG19" s="122">
        <v>42</v>
      </c>
      <c r="AH19" s="122"/>
      <c r="AI19" s="145">
        <v>597</v>
      </c>
      <c r="AJ19" s="115">
        <v>17</v>
      </c>
      <c r="AK19" s="119">
        <v>105</v>
      </c>
      <c r="AL19" s="120"/>
      <c r="AM19" s="120"/>
      <c r="AN19" s="121"/>
      <c r="AO19" s="119">
        <v>132</v>
      </c>
      <c r="AP19" s="120"/>
      <c r="AQ19" s="120"/>
      <c r="AR19" s="121"/>
      <c r="AS19" s="119">
        <v>100</v>
      </c>
      <c r="AT19" s="120"/>
      <c r="AU19" s="120"/>
      <c r="AV19" s="121"/>
      <c r="AW19" s="119"/>
      <c r="AX19" s="120"/>
      <c r="AY19" s="120"/>
      <c r="AZ19" s="121"/>
      <c r="BA19" s="119"/>
      <c r="BB19" s="120"/>
      <c r="BC19" s="120"/>
      <c r="BD19" s="121"/>
      <c r="BE19" s="119"/>
      <c r="BF19" s="120"/>
      <c r="BG19" s="120"/>
      <c r="BH19" s="121"/>
      <c r="BI19" s="119"/>
      <c r="BJ19" s="120"/>
      <c r="BK19" s="120"/>
      <c r="BL19" s="121"/>
      <c r="BM19" s="212">
        <v>82.5</v>
      </c>
      <c r="BN19" s="122"/>
      <c r="BO19" s="209"/>
      <c r="BP19" s="122"/>
      <c r="BQ19" s="164">
        <v>419.5</v>
      </c>
      <c r="BR19" s="116">
        <v>15</v>
      </c>
      <c r="BS19" s="241">
        <f t="shared" si="0"/>
        <v>1016.5</v>
      </c>
      <c r="BT19" s="244">
        <v>16</v>
      </c>
    </row>
    <row r="20" spans="1:72" ht="18.75" x14ac:dyDescent="0.3">
      <c r="A20" s="51">
        <v>17</v>
      </c>
      <c r="B20" s="189" t="s">
        <v>42</v>
      </c>
      <c r="C20" s="119"/>
      <c r="D20" s="120"/>
      <c r="E20" s="120"/>
      <c r="F20" s="121"/>
      <c r="G20" s="119"/>
      <c r="H20" s="120"/>
      <c r="I20" s="120"/>
      <c r="J20" s="121"/>
      <c r="K20" s="119"/>
      <c r="L20" s="120"/>
      <c r="M20" s="120"/>
      <c r="N20" s="121"/>
      <c r="O20" s="119"/>
      <c r="P20" s="120"/>
      <c r="Q20" s="120"/>
      <c r="R20" s="121"/>
      <c r="S20" s="119"/>
      <c r="T20" s="120"/>
      <c r="U20" s="120"/>
      <c r="V20" s="121"/>
      <c r="W20" s="119"/>
      <c r="X20" s="120"/>
      <c r="Y20" s="120"/>
      <c r="Z20" s="121"/>
      <c r="AA20" s="119"/>
      <c r="AB20" s="120"/>
      <c r="AC20" s="120"/>
      <c r="AD20" s="121"/>
      <c r="AE20" s="122"/>
      <c r="AF20" s="122"/>
      <c r="AG20" s="122"/>
      <c r="AH20" s="122"/>
      <c r="AI20" s="145">
        <f t="shared" ref="AI20:AI35" si="2">C20+D20+E20+F20+G20+H20+I20+J20+K20+L20+M20+N20+O20+P20+Q20+R20+S20+T20+U20+V20+W20+X20+Y20+Z20+AA20+AB20+AC20+AD20</f>
        <v>0</v>
      </c>
      <c r="AJ20" s="115"/>
      <c r="AK20" s="214">
        <v>104</v>
      </c>
      <c r="AL20" s="215">
        <v>88</v>
      </c>
      <c r="AM20" s="215"/>
      <c r="AN20" s="216"/>
      <c r="AO20" s="214">
        <v>106</v>
      </c>
      <c r="AP20" s="215">
        <v>86</v>
      </c>
      <c r="AQ20" s="215"/>
      <c r="AR20" s="216"/>
      <c r="AS20" s="214">
        <v>111</v>
      </c>
      <c r="AT20" s="215"/>
      <c r="AU20" s="215"/>
      <c r="AV20" s="216"/>
      <c r="AW20" s="214">
        <v>146</v>
      </c>
      <c r="AX20" s="215"/>
      <c r="AY20" s="215"/>
      <c r="AZ20" s="216"/>
      <c r="BA20" s="214"/>
      <c r="BB20" s="215"/>
      <c r="BC20" s="215"/>
      <c r="BD20" s="216"/>
      <c r="BE20" s="214">
        <v>137</v>
      </c>
      <c r="BF20" s="215"/>
      <c r="BG20" s="215"/>
      <c r="BH20" s="216"/>
      <c r="BI20" s="214"/>
      <c r="BJ20" s="215"/>
      <c r="BK20" s="215"/>
      <c r="BL20" s="216"/>
      <c r="BM20" s="40">
        <v>165</v>
      </c>
      <c r="BN20" s="84"/>
      <c r="BO20" s="207"/>
      <c r="BP20" s="19"/>
      <c r="BQ20" s="164">
        <v>943</v>
      </c>
      <c r="BR20" s="116">
        <v>10</v>
      </c>
      <c r="BS20" s="241">
        <f t="shared" si="0"/>
        <v>943</v>
      </c>
      <c r="BT20" s="244">
        <v>17</v>
      </c>
    </row>
    <row r="21" spans="1:72" ht="18.75" x14ac:dyDescent="0.3">
      <c r="A21" s="51">
        <v>18</v>
      </c>
      <c r="B21" s="189" t="s">
        <v>39</v>
      </c>
      <c r="C21" s="119">
        <v>76</v>
      </c>
      <c r="D21" s="120"/>
      <c r="E21" s="120"/>
      <c r="F21" s="121"/>
      <c r="G21" s="119">
        <v>85</v>
      </c>
      <c r="H21" s="120"/>
      <c r="I21" s="120"/>
      <c r="J21" s="121"/>
      <c r="K21" s="119">
        <v>92</v>
      </c>
      <c r="L21" s="120"/>
      <c r="M21" s="120"/>
      <c r="N21" s="121"/>
      <c r="O21" s="119"/>
      <c r="P21" s="120"/>
      <c r="Q21" s="120"/>
      <c r="R21" s="121"/>
      <c r="S21" s="119"/>
      <c r="T21" s="120"/>
      <c r="U21" s="120"/>
      <c r="V21" s="121"/>
      <c r="W21" s="119">
        <v>114</v>
      </c>
      <c r="X21" s="120"/>
      <c r="Y21" s="120"/>
      <c r="Z21" s="121"/>
      <c r="AA21" s="119"/>
      <c r="AB21" s="120"/>
      <c r="AC21" s="120"/>
      <c r="AD21" s="121"/>
      <c r="AE21" s="122"/>
      <c r="AF21" s="122"/>
      <c r="AG21" s="122"/>
      <c r="AH21" s="122"/>
      <c r="AI21" s="145">
        <f t="shared" si="2"/>
        <v>367</v>
      </c>
      <c r="AJ21" s="115">
        <v>21</v>
      </c>
      <c r="AK21" s="219">
        <v>101</v>
      </c>
      <c r="AL21" s="220"/>
      <c r="AM21" s="220"/>
      <c r="AN21" s="221"/>
      <c r="AO21" s="219">
        <v>92</v>
      </c>
      <c r="AP21" s="220"/>
      <c r="AQ21" s="220"/>
      <c r="AR21" s="221"/>
      <c r="AS21" s="219">
        <v>99</v>
      </c>
      <c r="AT21" s="220"/>
      <c r="AU21" s="220"/>
      <c r="AV21" s="221"/>
      <c r="AW21" s="219"/>
      <c r="AX21" s="220"/>
      <c r="AY21" s="220"/>
      <c r="AZ21" s="221"/>
      <c r="BA21" s="219"/>
      <c r="BB21" s="220"/>
      <c r="BC21" s="220"/>
      <c r="BD21" s="221"/>
      <c r="BE21" s="219">
        <v>120</v>
      </c>
      <c r="BF21" s="220">
        <v>115</v>
      </c>
      <c r="BG21" s="220"/>
      <c r="BH21" s="221"/>
      <c r="BI21" s="219"/>
      <c r="BJ21" s="220"/>
      <c r="BK21" s="220"/>
      <c r="BL21" s="221"/>
      <c r="BM21" s="19"/>
      <c r="BN21" s="19"/>
      <c r="BO21" s="208"/>
      <c r="BP21" s="19"/>
      <c r="BQ21" s="164">
        <f>AK21+AL21+AM21+AN21+AO21+AP21+AQ21+AR21+AS21+AT21+AU21+AV21+AW21+AX21+AY21+AZ21+BA21+BB21+BC21+BD21+BE21+BF21+BG21+BH21+BI21+BJ21+BK21+BL21</f>
        <v>527</v>
      </c>
      <c r="BR21" s="116">
        <v>12</v>
      </c>
      <c r="BS21" s="241">
        <f t="shared" si="0"/>
        <v>894</v>
      </c>
      <c r="BT21" s="244">
        <v>18</v>
      </c>
    </row>
    <row r="22" spans="1:72" ht="18.75" x14ac:dyDescent="0.3">
      <c r="A22" s="51">
        <v>19</v>
      </c>
      <c r="B22" s="186" t="s">
        <v>12</v>
      </c>
      <c r="C22" s="219">
        <v>91</v>
      </c>
      <c r="D22" s="220">
        <v>88</v>
      </c>
      <c r="E22" s="220">
        <v>86</v>
      </c>
      <c r="F22" s="221">
        <v>72</v>
      </c>
      <c r="G22" s="219">
        <v>80</v>
      </c>
      <c r="H22" s="220">
        <v>65</v>
      </c>
      <c r="I22" s="220"/>
      <c r="J22" s="221"/>
      <c r="K22" s="219"/>
      <c r="L22" s="220"/>
      <c r="M22" s="220"/>
      <c r="N22" s="221"/>
      <c r="O22" s="219"/>
      <c r="P22" s="220"/>
      <c r="Q22" s="220"/>
      <c r="R22" s="221"/>
      <c r="S22" s="219"/>
      <c r="T22" s="220"/>
      <c r="U22" s="220"/>
      <c r="V22" s="221"/>
      <c r="W22" s="219"/>
      <c r="X22" s="220"/>
      <c r="Y22" s="220"/>
      <c r="Z22" s="221"/>
      <c r="AA22" s="219"/>
      <c r="AB22" s="220"/>
      <c r="AC22" s="220"/>
      <c r="AD22" s="221"/>
      <c r="AE22" s="19"/>
      <c r="AF22" s="19"/>
      <c r="AG22" s="19"/>
      <c r="AH22" s="19"/>
      <c r="AI22" s="145">
        <f t="shared" si="2"/>
        <v>482</v>
      </c>
      <c r="AJ22" s="115">
        <v>19</v>
      </c>
      <c r="AK22" s="219"/>
      <c r="AL22" s="220"/>
      <c r="AM22" s="220"/>
      <c r="AN22" s="221"/>
      <c r="AO22" s="219">
        <v>105</v>
      </c>
      <c r="AP22" s="220"/>
      <c r="AQ22" s="220"/>
      <c r="AR22" s="221"/>
      <c r="AS22" s="219">
        <v>109</v>
      </c>
      <c r="AT22" s="220"/>
      <c r="AU22" s="220"/>
      <c r="AV22" s="221"/>
      <c r="AW22" s="219"/>
      <c r="AX22" s="220"/>
      <c r="AY22" s="220"/>
      <c r="AZ22" s="221"/>
      <c r="BA22" s="219"/>
      <c r="BB22" s="220"/>
      <c r="BC22" s="220"/>
      <c r="BD22" s="221"/>
      <c r="BE22" s="219"/>
      <c r="BF22" s="220"/>
      <c r="BG22" s="220"/>
      <c r="BH22" s="221"/>
      <c r="BI22" s="219"/>
      <c r="BJ22" s="220"/>
      <c r="BK22" s="220"/>
      <c r="BL22" s="221"/>
      <c r="BM22" s="195">
        <v>82.5</v>
      </c>
      <c r="BN22" s="19"/>
      <c r="BO22" s="208"/>
      <c r="BP22" s="19"/>
      <c r="BQ22" s="164">
        <v>296.5</v>
      </c>
      <c r="BR22" s="116">
        <v>17</v>
      </c>
      <c r="BS22" s="241">
        <f t="shared" si="0"/>
        <v>778.5</v>
      </c>
      <c r="BT22" s="244">
        <v>19</v>
      </c>
    </row>
    <row r="23" spans="1:72" ht="18.75" x14ac:dyDescent="0.3">
      <c r="A23" s="51">
        <v>20</v>
      </c>
      <c r="B23" s="186" t="s">
        <v>18</v>
      </c>
      <c r="C23" s="219">
        <v>128</v>
      </c>
      <c r="D23" s="220"/>
      <c r="E23" s="220"/>
      <c r="F23" s="221"/>
      <c r="G23" s="219">
        <v>146</v>
      </c>
      <c r="H23" s="220">
        <v>77</v>
      </c>
      <c r="I23" s="220">
        <v>74</v>
      </c>
      <c r="J23" s="221"/>
      <c r="K23" s="219">
        <v>150</v>
      </c>
      <c r="L23" s="220"/>
      <c r="M23" s="220"/>
      <c r="N23" s="221"/>
      <c r="O23" s="219">
        <v>130</v>
      </c>
      <c r="P23" s="220"/>
      <c r="Q23" s="220"/>
      <c r="R23" s="221"/>
      <c r="S23" s="219"/>
      <c r="T23" s="220"/>
      <c r="U23" s="220"/>
      <c r="V23" s="221"/>
      <c r="W23" s="219"/>
      <c r="X23" s="220"/>
      <c r="Y23" s="220"/>
      <c r="Z23" s="221"/>
      <c r="AA23" s="219"/>
      <c r="AB23" s="220"/>
      <c r="AC23" s="220"/>
      <c r="AD23" s="221"/>
      <c r="AE23" s="19"/>
      <c r="AF23" s="19"/>
      <c r="AG23" s="19"/>
      <c r="AH23" s="19"/>
      <c r="AI23" s="145">
        <f t="shared" si="2"/>
        <v>705</v>
      </c>
      <c r="AJ23" s="115">
        <v>15</v>
      </c>
      <c r="AK23" s="219"/>
      <c r="AL23" s="220"/>
      <c r="AM23" s="220"/>
      <c r="AN23" s="221"/>
      <c r="AO23" s="219"/>
      <c r="AP23" s="220"/>
      <c r="AQ23" s="220"/>
      <c r="AR23" s="221"/>
      <c r="AS23" s="219"/>
      <c r="AT23" s="220"/>
      <c r="AU23" s="220"/>
      <c r="AV23" s="221"/>
      <c r="AW23" s="219"/>
      <c r="AX23" s="220"/>
      <c r="AY23" s="220"/>
      <c r="AZ23" s="221"/>
      <c r="BA23" s="219"/>
      <c r="BB23" s="220"/>
      <c r="BC23" s="220"/>
      <c r="BD23" s="221"/>
      <c r="BE23" s="219"/>
      <c r="BF23" s="220"/>
      <c r="BG23" s="220"/>
      <c r="BH23" s="221"/>
      <c r="BI23" s="219"/>
      <c r="BJ23" s="220"/>
      <c r="BK23" s="220"/>
      <c r="BL23" s="221"/>
      <c r="BM23" s="19"/>
      <c r="BN23" s="19"/>
      <c r="BO23" s="208"/>
      <c r="BP23" s="19"/>
      <c r="BQ23" s="164">
        <f t="shared" ref="BQ23:BQ35" si="3">AK23+AL23+AM23+AN23+AO23+AP23+AQ23+AR23+AS23+AT23+AU23+AV23+AW23+AX23+AY23+AZ23+BA23+BB23+BC23+BD23+BE23+BF23+BG23+BH23+BI23+BJ23+BK23+BL23</f>
        <v>0</v>
      </c>
      <c r="BR23" s="116"/>
      <c r="BS23" s="241">
        <f t="shared" si="0"/>
        <v>705</v>
      </c>
      <c r="BT23" s="244">
        <v>20</v>
      </c>
    </row>
    <row r="24" spans="1:72" ht="18.75" x14ac:dyDescent="0.3">
      <c r="A24" s="51">
        <v>21</v>
      </c>
      <c r="B24" s="190" t="s">
        <v>20</v>
      </c>
      <c r="C24" s="219">
        <v>101</v>
      </c>
      <c r="D24" s="220">
        <v>98</v>
      </c>
      <c r="E24" s="220"/>
      <c r="F24" s="221"/>
      <c r="G24" s="223">
        <v>45.5</v>
      </c>
      <c r="H24" s="220"/>
      <c r="I24" s="220"/>
      <c r="J24" s="221"/>
      <c r="K24" s="223">
        <v>52.5</v>
      </c>
      <c r="L24" s="220"/>
      <c r="M24" s="220"/>
      <c r="N24" s="221"/>
      <c r="O24" s="219"/>
      <c r="P24" s="220"/>
      <c r="Q24" s="220"/>
      <c r="R24" s="221"/>
      <c r="S24" s="219">
        <v>59</v>
      </c>
      <c r="T24" s="220"/>
      <c r="U24" s="220"/>
      <c r="V24" s="221"/>
      <c r="W24" s="219">
        <v>116</v>
      </c>
      <c r="X24" s="220">
        <v>115</v>
      </c>
      <c r="Y24" s="220"/>
      <c r="Z24" s="221"/>
      <c r="AA24" s="219">
        <v>61</v>
      </c>
      <c r="AB24" s="220"/>
      <c r="AC24" s="220"/>
      <c r="AD24" s="221"/>
      <c r="AE24" s="19"/>
      <c r="AF24" s="19"/>
      <c r="AG24" s="19"/>
      <c r="AH24" s="19"/>
      <c r="AI24" s="145">
        <f t="shared" si="2"/>
        <v>648</v>
      </c>
      <c r="AJ24" s="115">
        <v>16</v>
      </c>
      <c r="AK24" s="219"/>
      <c r="AL24" s="220"/>
      <c r="AM24" s="220"/>
      <c r="AN24" s="221"/>
      <c r="AO24" s="219"/>
      <c r="AP24" s="220"/>
      <c r="AQ24" s="220"/>
      <c r="AR24" s="221"/>
      <c r="AS24" s="219"/>
      <c r="AT24" s="220"/>
      <c r="AU24" s="220"/>
      <c r="AV24" s="221"/>
      <c r="AW24" s="219"/>
      <c r="AX24" s="220"/>
      <c r="AY24" s="220"/>
      <c r="AZ24" s="221"/>
      <c r="BA24" s="219"/>
      <c r="BB24" s="220"/>
      <c r="BC24" s="220"/>
      <c r="BD24" s="221"/>
      <c r="BE24" s="219"/>
      <c r="BF24" s="220"/>
      <c r="BG24" s="220"/>
      <c r="BH24" s="221"/>
      <c r="BI24" s="219"/>
      <c r="BJ24" s="220"/>
      <c r="BK24" s="220"/>
      <c r="BL24" s="221"/>
      <c r="BM24" s="19"/>
      <c r="BN24" s="19"/>
      <c r="BO24" s="208"/>
      <c r="BP24" s="19"/>
      <c r="BQ24" s="164">
        <f t="shared" si="3"/>
        <v>0</v>
      </c>
      <c r="BR24" s="116"/>
      <c r="BS24" s="241">
        <f t="shared" si="0"/>
        <v>648</v>
      </c>
      <c r="BT24" s="244">
        <v>21</v>
      </c>
    </row>
    <row r="25" spans="1:72" ht="18.75" x14ac:dyDescent="0.3">
      <c r="A25" s="51">
        <v>22</v>
      </c>
      <c r="B25" s="186" t="s">
        <v>7</v>
      </c>
      <c r="C25" s="219"/>
      <c r="D25" s="220"/>
      <c r="E25" s="220"/>
      <c r="F25" s="221"/>
      <c r="G25" s="219">
        <v>71</v>
      </c>
      <c r="H25" s="220">
        <v>70</v>
      </c>
      <c r="I25" s="220"/>
      <c r="J25" s="221"/>
      <c r="K25" s="219"/>
      <c r="L25" s="220"/>
      <c r="M25" s="220"/>
      <c r="N25" s="221"/>
      <c r="O25" s="219"/>
      <c r="P25" s="220"/>
      <c r="Q25" s="220"/>
      <c r="R25" s="221"/>
      <c r="S25" s="219"/>
      <c r="T25" s="220"/>
      <c r="U25" s="220"/>
      <c r="V25" s="221"/>
      <c r="W25" s="219"/>
      <c r="X25" s="220"/>
      <c r="Y25" s="220"/>
      <c r="Z25" s="221"/>
      <c r="AA25" s="219"/>
      <c r="AB25" s="220"/>
      <c r="AC25" s="220"/>
      <c r="AD25" s="221"/>
      <c r="AE25" s="19"/>
      <c r="AF25" s="19"/>
      <c r="AG25" s="19"/>
      <c r="AH25" s="19"/>
      <c r="AI25" s="145">
        <f t="shared" si="2"/>
        <v>141</v>
      </c>
      <c r="AJ25" s="115">
        <v>25</v>
      </c>
      <c r="AK25" s="219">
        <v>60</v>
      </c>
      <c r="AL25" s="220">
        <v>53</v>
      </c>
      <c r="AM25" s="220">
        <v>51</v>
      </c>
      <c r="AN25" s="221"/>
      <c r="AO25" s="219">
        <v>59</v>
      </c>
      <c r="AP25" s="220"/>
      <c r="AQ25" s="220"/>
      <c r="AR25" s="221"/>
      <c r="AS25" s="219">
        <v>51</v>
      </c>
      <c r="AT25" s="220"/>
      <c r="AU25" s="220"/>
      <c r="AV25" s="221"/>
      <c r="AW25" s="219">
        <v>62</v>
      </c>
      <c r="AX25" s="220"/>
      <c r="AY25" s="220"/>
      <c r="AZ25" s="221"/>
      <c r="BA25" s="219"/>
      <c r="BB25" s="220"/>
      <c r="BC25" s="220"/>
      <c r="BD25" s="221"/>
      <c r="BE25" s="219"/>
      <c r="BF25" s="220"/>
      <c r="BG25" s="220">
        <v>66</v>
      </c>
      <c r="BH25" s="221"/>
      <c r="BI25" s="219">
        <v>64</v>
      </c>
      <c r="BJ25" s="220"/>
      <c r="BK25" s="220"/>
      <c r="BL25" s="221"/>
      <c r="BM25" s="19"/>
      <c r="BN25" s="19"/>
      <c r="BO25" s="208"/>
      <c r="BP25" s="19"/>
      <c r="BQ25" s="164">
        <f t="shared" si="3"/>
        <v>466</v>
      </c>
      <c r="BR25" s="116">
        <v>13</v>
      </c>
      <c r="BS25" s="241">
        <f t="shared" si="0"/>
        <v>607</v>
      </c>
      <c r="BT25" s="244">
        <v>22</v>
      </c>
    </row>
    <row r="26" spans="1:72" ht="18.75" x14ac:dyDescent="0.3">
      <c r="A26" s="51">
        <v>23</v>
      </c>
      <c r="B26" s="186" t="s">
        <v>3</v>
      </c>
      <c r="C26" s="219">
        <v>46</v>
      </c>
      <c r="D26" s="220">
        <v>81</v>
      </c>
      <c r="E26" s="220"/>
      <c r="F26" s="221"/>
      <c r="G26" s="219">
        <v>86</v>
      </c>
      <c r="H26" s="220">
        <v>41</v>
      </c>
      <c r="I26" s="220">
        <v>36</v>
      </c>
      <c r="J26" s="221"/>
      <c r="K26" s="219">
        <v>91</v>
      </c>
      <c r="L26" s="220"/>
      <c r="M26" s="220"/>
      <c r="N26" s="221"/>
      <c r="O26" s="219"/>
      <c r="P26" s="220"/>
      <c r="Q26" s="220"/>
      <c r="R26" s="221"/>
      <c r="S26" s="227"/>
      <c r="T26" s="220"/>
      <c r="U26" s="220"/>
      <c r="V26" s="221"/>
      <c r="W26" s="219"/>
      <c r="X26" s="220"/>
      <c r="Y26" s="220"/>
      <c r="Z26" s="221"/>
      <c r="AA26" s="219">
        <v>143</v>
      </c>
      <c r="AB26" s="220">
        <v>55</v>
      </c>
      <c r="AC26" s="220"/>
      <c r="AD26" s="221"/>
      <c r="AE26" s="19"/>
      <c r="AF26" s="19"/>
      <c r="AG26" s="19"/>
      <c r="AH26" s="19"/>
      <c r="AI26" s="145">
        <f t="shared" si="2"/>
        <v>579</v>
      </c>
      <c r="AJ26" s="115">
        <v>18</v>
      </c>
      <c r="AK26" s="119"/>
      <c r="AL26" s="120"/>
      <c r="AM26" s="120"/>
      <c r="AN26" s="121"/>
      <c r="AO26" s="119"/>
      <c r="AP26" s="120"/>
      <c r="AQ26" s="120"/>
      <c r="AR26" s="121"/>
      <c r="AS26" s="119"/>
      <c r="AT26" s="120"/>
      <c r="AU26" s="120"/>
      <c r="AV26" s="121"/>
      <c r="AW26" s="119"/>
      <c r="AX26" s="120"/>
      <c r="AY26" s="120"/>
      <c r="AZ26" s="121"/>
      <c r="BA26" s="119"/>
      <c r="BB26" s="120"/>
      <c r="BC26" s="120"/>
      <c r="BD26" s="121"/>
      <c r="BE26" s="119"/>
      <c r="BF26" s="120"/>
      <c r="BG26" s="120"/>
      <c r="BH26" s="121"/>
      <c r="BI26" s="119"/>
      <c r="BJ26" s="120"/>
      <c r="BK26" s="120"/>
      <c r="BL26" s="121"/>
      <c r="BM26" s="122"/>
      <c r="BN26" s="122"/>
      <c r="BO26" s="209"/>
      <c r="BP26" s="122"/>
      <c r="BQ26" s="164">
        <f t="shared" si="3"/>
        <v>0</v>
      </c>
      <c r="BR26" s="116"/>
      <c r="BS26" s="241">
        <f t="shared" si="0"/>
        <v>579</v>
      </c>
      <c r="BT26" s="244">
        <v>23</v>
      </c>
    </row>
    <row r="27" spans="1:72" ht="18.75" x14ac:dyDescent="0.3">
      <c r="A27" s="51">
        <v>24</v>
      </c>
      <c r="B27" s="187" t="s">
        <v>22</v>
      </c>
      <c r="C27" s="111">
        <v>112</v>
      </c>
      <c r="D27" s="112"/>
      <c r="E27" s="112"/>
      <c r="F27" s="113"/>
      <c r="G27" s="111">
        <v>94</v>
      </c>
      <c r="H27" s="185"/>
      <c r="I27" s="112"/>
      <c r="J27" s="113"/>
      <c r="K27" s="111">
        <v>101</v>
      </c>
      <c r="L27" s="112"/>
      <c r="M27" s="112"/>
      <c r="N27" s="113"/>
      <c r="O27" s="111"/>
      <c r="P27" s="112"/>
      <c r="Q27" s="112"/>
      <c r="R27" s="113"/>
      <c r="S27" s="111">
        <v>124</v>
      </c>
      <c r="T27" s="185"/>
      <c r="U27" s="112"/>
      <c r="V27" s="113"/>
      <c r="W27" s="111"/>
      <c r="X27" s="112"/>
      <c r="Y27" s="112"/>
      <c r="Z27" s="113"/>
      <c r="AA27" s="111"/>
      <c r="AB27" s="112"/>
      <c r="AC27" s="112"/>
      <c r="AD27" s="113"/>
      <c r="AE27" s="114"/>
      <c r="AF27" s="19"/>
      <c r="AG27" s="19"/>
      <c r="AH27" s="19"/>
      <c r="AI27" s="145">
        <f t="shared" si="2"/>
        <v>431</v>
      </c>
      <c r="AJ27" s="115">
        <v>20</v>
      </c>
      <c r="AK27" s="119"/>
      <c r="AL27" s="120"/>
      <c r="AM27" s="120"/>
      <c r="AN27" s="121"/>
      <c r="AO27" s="119"/>
      <c r="AP27" s="120"/>
      <c r="AQ27" s="120"/>
      <c r="AR27" s="121"/>
      <c r="AS27" s="119"/>
      <c r="AT27" s="120"/>
      <c r="AU27" s="120"/>
      <c r="AV27" s="121"/>
      <c r="AW27" s="119"/>
      <c r="AX27" s="120"/>
      <c r="AY27" s="120"/>
      <c r="AZ27" s="121"/>
      <c r="BA27" s="119"/>
      <c r="BB27" s="120"/>
      <c r="BC27" s="120"/>
      <c r="BD27" s="121"/>
      <c r="BE27" s="119"/>
      <c r="BF27" s="120"/>
      <c r="BG27" s="120"/>
      <c r="BH27" s="121"/>
      <c r="BI27" s="119"/>
      <c r="BJ27" s="120"/>
      <c r="BK27" s="120"/>
      <c r="BL27" s="121"/>
      <c r="BM27" s="122"/>
      <c r="BN27" s="122"/>
      <c r="BO27" s="209"/>
      <c r="BP27" s="122"/>
      <c r="BQ27" s="164">
        <f t="shared" si="3"/>
        <v>0</v>
      </c>
      <c r="BR27" s="116"/>
      <c r="BS27" s="241">
        <f t="shared" si="0"/>
        <v>431</v>
      </c>
      <c r="BT27" s="244">
        <v>24</v>
      </c>
    </row>
    <row r="28" spans="1:72" ht="18.75" x14ac:dyDescent="0.3">
      <c r="A28" s="51">
        <v>25</v>
      </c>
      <c r="B28" s="186" t="s">
        <v>13</v>
      </c>
      <c r="C28" s="214">
        <v>79</v>
      </c>
      <c r="D28" s="215"/>
      <c r="E28" s="215"/>
      <c r="F28" s="216"/>
      <c r="G28" s="214">
        <v>81</v>
      </c>
      <c r="H28" s="215"/>
      <c r="I28" s="215"/>
      <c r="J28" s="216"/>
      <c r="K28" s="214"/>
      <c r="L28" s="215"/>
      <c r="M28" s="215"/>
      <c r="N28" s="216"/>
      <c r="O28" s="214"/>
      <c r="P28" s="215"/>
      <c r="Q28" s="215"/>
      <c r="R28" s="216"/>
      <c r="S28" s="214"/>
      <c r="T28" s="215"/>
      <c r="U28" s="215"/>
      <c r="V28" s="216"/>
      <c r="W28" s="214"/>
      <c r="X28" s="215"/>
      <c r="Y28" s="215"/>
      <c r="Z28" s="216"/>
      <c r="AA28" s="214"/>
      <c r="AB28" s="215"/>
      <c r="AC28" s="215"/>
      <c r="AD28" s="216"/>
      <c r="AE28" s="84"/>
      <c r="AF28" s="19"/>
      <c r="AG28" s="19"/>
      <c r="AH28" s="19"/>
      <c r="AI28" s="145">
        <f t="shared" si="2"/>
        <v>160</v>
      </c>
      <c r="AJ28" s="115">
        <v>24</v>
      </c>
      <c r="AK28" s="219">
        <v>95</v>
      </c>
      <c r="AL28" s="220"/>
      <c r="AM28" s="220"/>
      <c r="AN28" s="221"/>
      <c r="AO28" s="219">
        <v>91</v>
      </c>
      <c r="AP28" s="220"/>
      <c r="AQ28" s="220"/>
      <c r="AR28" s="221"/>
      <c r="AS28" s="219"/>
      <c r="AT28" s="220"/>
      <c r="AU28" s="220"/>
      <c r="AV28" s="221"/>
      <c r="AW28" s="219"/>
      <c r="AX28" s="220"/>
      <c r="AY28" s="220"/>
      <c r="AZ28" s="221"/>
      <c r="BA28" s="219"/>
      <c r="BB28" s="220"/>
      <c r="BC28" s="220"/>
      <c r="BD28" s="221"/>
      <c r="BE28" s="219"/>
      <c r="BF28" s="220"/>
      <c r="BG28" s="220"/>
      <c r="BH28" s="221"/>
      <c r="BI28" s="219"/>
      <c r="BJ28" s="220"/>
      <c r="BK28" s="220"/>
      <c r="BL28" s="221"/>
      <c r="BM28" s="19"/>
      <c r="BN28" s="19"/>
      <c r="BO28" s="208"/>
      <c r="BP28" s="19"/>
      <c r="BQ28" s="164">
        <f t="shared" si="3"/>
        <v>186</v>
      </c>
      <c r="BR28" s="116">
        <v>20</v>
      </c>
      <c r="BS28" s="241">
        <f t="shared" si="0"/>
        <v>346</v>
      </c>
      <c r="BT28" s="244">
        <v>25</v>
      </c>
    </row>
    <row r="29" spans="1:72" ht="18.75" x14ac:dyDescent="0.3">
      <c r="A29" s="51">
        <v>26</v>
      </c>
      <c r="B29" s="186" t="s">
        <v>4</v>
      </c>
      <c r="C29" s="219"/>
      <c r="D29" s="220"/>
      <c r="E29" s="220"/>
      <c r="F29" s="221"/>
      <c r="G29" s="219"/>
      <c r="H29" s="220"/>
      <c r="I29" s="220"/>
      <c r="J29" s="221"/>
      <c r="K29" s="219"/>
      <c r="L29" s="220"/>
      <c r="M29" s="220"/>
      <c r="N29" s="221"/>
      <c r="O29" s="219"/>
      <c r="P29" s="220"/>
      <c r="Q29" s="220"/>
      <c r="R29" s="221"/>
      <c r="S29" s="219"/>
      <c r="T29" s="220"/>
      <c r="U29" s="220"/>
      <c r="V29" s="221"/>
      <c r="W29" s="219"/>
      <c r="X29" s="220"/>
      <c r="Y29" s="220"/>
      <c r="Z29" s="221"/>
      <c r="AA29" s="219">
        <v>102</v>
      </c>
      <c r="AB29" s="220"/>
      <c r="AC29" s="220"/>
      <c r="AD29" s="221"/>
      <c r="AE29" s="19"/>
      <c r="AF29" s="19"/>
      <c r="AG29" s="19"/>
      <c r="AH29" s="19"/>
      <c r="AI29" s="145">
        <f t="shared" si="2"/>
        <v>102</v>
      </c>
      <c r="AJ29" s="115">
        <v>28</v>
      </c>
      <c r="AK29" s="119"/>
      <c r="AL29" s="120"/>
      <c r="AM29" s="120"/>
      <c r="AN29" s="121"/>
      <c r="AO29" s="119">
        <v>124</v>
      </c>
      <c r="AP29" s="120"/>
      <c r="AQ29" s="120"/>
      <c r="AR29" s="121"/>
      <c r="AS29" s="119">
        <v>116</v>
      </c>
      <c r="AT29" s="120"/>
      <c r="AU29" s="120"/>
      <c r="AV29" s="121"/>
      <c r="AW29" s="119"/>
      <c r="AX29" s="120"/>
      <c r="AY29" s="120"/>
      <c r="AZ29" s="121"/>
      <c r="BA29" s="119"/>
      <c r="BB29" s="120"/>
      <c r="BC29" s="120"/>
      <c r="BD29" s="121"/>
      <c r="BE29" s="119"/>
      <c r="BF29" s="120"/>
      <c r="BG29" s="120"/>
      <c r="BH29" s="121"/>
      <c r="BI29" s="119"/>
      <c r="BJ29" s="120"/>
      <c r="BK29" s="120"/>
      <c r="BL29" s="121"/>
      <c r="BM29" s="122"/>
      <c r="BN29" s="122"/>
      <c r="BO29" s="209"/>
      <c r="BP29" s="19"/>
      <c r="BQ29" s="164">
        <f t="shared" si="3"/>
        <v>240</v>
      </c>
      <c r="BR29" s="116">
        <v>18</v>
      </c>
      <c r="BS29" s="241">
        <f t="shared" si="0"/>
        <v>342</v>
      </c>
      <c r="BT29" s="244">
        <v>26</v>
      </c>
    </row>
    <row r="30" spans="1:72" ht="18.75" x14ac:dyDescent="0.3">
      <c r="A30" s="51">
        <v>27</v>
      </c>
      <c r="B30" s="187" t="s">
        <v>91</v>
      </c>
      <c r="C30" s="36">
        <v>61</v>
      </c>
      <c r="D30" s="34"/>
      <c r="E30" s="34"/>
      <c r="F30" s="37"/>
      <c r="G30" s="228">
        <v>55.5</v>
      </c>
      <c r="H30" s="34"/>
      <c r="I30" s="34"/>
      <c r="J30" s="37"/>
      <c r="K30" s="36">
        <v>58</v>
      </c>
      <c r="L30" s="34"/>
      <c r="M30" s="34"/>
      <c r="N30" s="37"/>
      <c r="O30" s="36">
        <v>73</v>
      </c>
      <c r="P30" s="34"/>
      <c r="Q30" s="34"/>
      <c r="R30" s="37"/>
      <c r="S30" s="36"/>
      <c r="T30" s="34"/>
      <c r="U30" s="34"/>
      <c r="V30" s="37"/>
      <c r="W30" s="36"/>
      <c r="X30" s="34"/>
      <c r="Y30" s="34"/>
      <c r="Z30" s="37"/>
      <c r="AA30" s="36"/>
      <c r="AB30" s="34"/>
      <c r="AC30" s="34"/>
      <c r="AD30" s="37"/>
      <c r="AE30" s="205"/>
      <c r="AF30" s="205"/>
      <c r="AG30" s="205"/>
      <c r="AH30" s="205"/>
      <c r="AI30" s="145">
        <f t="shared" si="2"/>
        <v>247.5</v>
      </c>
      <c r="AJ30" s="115">
        <v>23</v>
      </c>
      <c r="AK30" s="219"/>
      <c r="AL30" s="220"/>
      <c r="AM30" s="220"/>
      <c r="AN30" s="221"/>
      <c r="AO30" s="219"/>
      <c r="AP30" s="220"/>
      <c r="AQ30" s="220"/>
      <c r="AR30" s="221"/>
      <c r="AS30" s="219"/>
      <c r="AT30" s="220"/>
      <c r="AU30" s="220"/>
      <c r="AV30" s="221"/>
      <c r="AW30" s="219"/>
      <c r="AX30" s="220"/>
      <c r="AY30" s="220"/>
      <c r="AZ30" s="221"/>
      <c r="BA30" s="219"/>
      <c r="BB30" s="220"/>
      <c r="BC30" s="220"/>
      <c r="BD30" s="221"/>
      <c r="BE30" s="219"/>
      <c r="BF30" s="220"/>
      <c r="BG30" s="220"/>
      <c r="BH30" s="221"/>
      <c r="BI30" s="219"/>
      <c r="BJ30" s="220"/>
      <c r="BK30" s="220"/>
      <c r="BL30" s="221"/>
      <c r="BM30" s="19"/>
      <c r="BN30" s="19"/>
      <c r="BO30" s="208"/>
      <c r="BP30" s="19"/>
      <c r="BQ30" s="164">
        <f t="shared" si="3"/>
        <v>0</v>
      </c>
      <c r="BR30" s="116"/>
      <c r="BS30" s="241">
        <f t="shared" si="0"/>
        <v>247.5</v>
      </c>
      <c r="BT30" s="244">
        <v>27</v>
      </c>
    </row>
    <row r="31" spans="1:72" ht="18.75" x14ac:dyDescent="0.3">
      <c r="A31" s="51">
        <v>28</v>
      </c>
      <c r="B31" s="189" t="s">
        <v>32</v>
      </c>
      <c r="C31" s="119">
        <v>71</v>
      </c>
      <c r="D31" s="120"/>
      <c r="E31" s="120"/>
      <c r="F31" s="121"/>
      <c r="G31" s="119">
        <v>64</v>
      </c>
      <c r="H31" s="120"/>
      <c r="I31" s="120"/>
      <c r="J31" s="121"/>
      <c r="K31" s="119"/>
      <c r="L31" s="120"/>
      <c r="M31" s="120"/>
      <c r="N31" s="121"/>
      <c r="O31" s="119"/>
      <c r="P31" s="120"/>
      <c r="Q31" s="120"/>
      <c r="R31" s="121"/>
      <c r="S31" s="119"/>
      <c r="T31" s="120"/>
      <c r="U31" s="120"/>
      <c r="V31" s="121"/>
      <c r="W31" s="119"/>
      <c r="X31" s="120"/>
      <c r="Y31" s="120"/>
      <c r="Z31" s="121"/>
      <c r="AA31" s="119"/>
      <c r="AB31" s="120"/>
      <c r="AC31" s="120"/>
      <c r="AD31" s="121"/>
      <c r="AE31" s="122"/>
      <c r="AF31" s="19"/>
      <c r="AG31" s="19"/>
      <c r="AH31" s="19"/>
      <c r="AI31" s="145">
        <f t="shared" si="2"/>
        <v>135</v>
      </c>
      <c r="AJ31" s="115">
        <v>26</v>
      </c>
      <c r="AK31" s="219"/>
      <c r="AL31" s="220"/>
      <c r="AM31" s="220"/>
      <c r="AN31" s="221"/>
      <c r="AO31" s="219"/>
      <c r="AP31" s="220"/>
      <c r="AQ31" s="220"/>
      <c r="AR31" s="221"/>
      <c r="AS31" s="219"/>
      <c r="AT31" s="220"/>
      <c r="AU31" s="220"/>
      <c r="AV31" s="221"/>
      <c r="AW31" s="219"/>
      <c r="AX31" s="220"/>
      <c r="AY31" s="220"/>
      <c r="AZ31" s="221"/>
      <c r="BA31" s="219"/>
      <c r="BB31" s="220"/>
      <c r="BC31" s="220"/>
      <c r="BD31" s="221"/>
      <c r="BE31" s="219"/>
      <c r="BF31" s="220"/>
      <c r="BG31" s="220"/>
      <c r="BH31" s="221"/>
      <c r="BI31" s="219"/>
      <c r="BJ31" s="220"/>
      <c r="BK31" s="220"/>
      <c r="BL31" s="221"/>
      <c r="BM31" s="19"/>
      <c r="BN31" s="19"/>
      <c r="BO31" s="208"/>
      <c r="BP31" s="19"/>
      <c r="BQ31" s="164">
        <f t="shared" si="3"/>
        <v>0</v>
      </c>
      <c r="BR31" s="116"/>
      <c r="BS31" s="241">
        <f t="shared" si="0"/>
        <v>135</v>
      </c>
      <c r="BT31" s="244">
        <v>28</v>
      </c>
    </row>
    <row r="32" spans="1:72" ht="18.75" x14ac:dyDescent="0.3">
      <c r="A32" s="51">
        <v>29</v>
      </c>
      <c r="B32" s="187" t="s">
        <v>80</v>
      </c>
      <c r="C32" s="36">
        <v>66</v>
      </c>
      <c r="D32" s="34"/>
      <c r="E32" s="34"/>
      <c r="F32" s="37"/>
      <c r="G32" s="36">
        <v>68</v>
      </c>
      <c r="H32" s="34"/>
      <c r="I32" s="34"/>
      <c r="J32" s="37"/>
      <c r="K32" s="36"/>
      <c r="L32" s="34"/>
      <c r="M32" s="34"/>
      <c r="N32" s="37"/>
      <c r="O32" s="36"/>
      <c r="P32" s="34"/>
      <c r="Q32" s="34"/>
      <c r="R32" s="37"/>
      <c r="S32" s="36"/>
      <c r="T32" s="34"/>
      <c r="U32" s="34"/>
      <c r="V32" s="37"/>
      <c r="W32" s="36"/>
      <c r="X32" s="34"/>
      <c r="Y32" s="34"/>
      <c r="Z32" s="37"/>
      <c r="AA32" s="36"/>
      <c r="AB32" s="34"/>
      <c r="AC32" s="34"/>
      <c r="AD32" s="37"/>
      <c r="AE32" s="205"/>
      <c r="AF32" s="205"/>
      <c r="AG32" s="205"/>
      <c r="AH32" s="205"/>
      <c r="AI32" s="145">
        <f t="shared" si="2"/>
        <v>134</v>
      </c>
      <c r="AJ32" s="115">
        <v>27</v>
      </c>
      <c r="AK32" s="119"/>
      <c r="AL32" s="120"/>
      <c r="AM32" s="120"/>
      <c r="AN32" s="121"/>
      <c r="AO32" s="119"/>
      <c r="AP32" s="120"/>
      <c r="AQ32" s="120"/>
      <c r="AR32" s="121"/>
      <c r="AS32" s="119"/>
      <c r="AT32" s="120"/>
      <c r="AU32" s="120"/>
      <c r="AV32" s="121"/>
      <c r="AW32" s="119"/>
      <c r="AX32" s="120"/>
      <c r="AY32" s="120"/>
      <c r="AZ32" s="121"/>
      <c r="BA32" s="119"/>
      <c r="BB32" s="120"/>
      <c r="BC32" s="120"/>
      <c r="BD32" s="121"/>
      <c r="BE32" s="119"/>
      <c r="BF32" s="120"/>
      <c r="BG32" s="120"/>
      <c r="BH32" s="121"/>
      <c r="BI32" s="119"/>
      <c r="BJ32" s="120"/>
      <c r="BK32" s="120"/>
      <c r="BL32" s="121"/>
      <c r="BM32" s="122"/>
      <c r="BN32" s="122"/>
      <c r="BO32" s="209"/>
      <c r="BP32" s="19"/>
      <c r="BQ32" s="164">
        <f t="shared" si="3"/>
        <v>0</v>
      </c>
      <c r="BR32" s="116"/>
      <c r="BS32" s="241">
        <f t="shared" si="0"/>
        <v>134</v>
      </c>
      <c r="BT32" s="244">
        <v>29</v>
      </c>
    </row>
    <row r="33" spans="1:72" ht="18.75" x14ac:dyDescent="0.3">
      <c r="A33" s="51">
        <v>30</v>
      </c>
      <c r="B33" s="187" t="s">
        <v>81</v>
      </c>
      <c r="C33" s="36">
        <v>89</v>
      </c>
      <c r="D33" s="34"/>
      <c r="E33" s="34"/>
      <c r="F33" s="37"/>
      <c r="G33" s="36"/>
      <c r="H33" s="34"/>
      <c r="I33" s="34"/>
      <c r="J33" s="37"/>
      <c r="K33" s="36"/>
      <c r="L33" s="34"/>
      <c r="M33" s="34"/>
      <c r="N33" s="37"/>
      <c r="O33" s="36"/>
      <c r="P33" s="34"/>
      <c r="Q33" s="34"/>
      <c r="R33" s="37"/>
      <c r="S33" s="36"/>
      <c r="T33" s="34"/>
      <c r="U33" s="34"/>
      <c r="V33" s="37"/>
      <c r="W33" s="36"/>
      <c r="X33" s="34"/>
      <c r="Y33" s="34"/>
      <c r="Z33" s="37"/>
      <c r="AA33" s="36"/>
      <c r="AB33" s="34"/>
      <c r="AC33" s="34"/>
      <c r="AD33" s="37"/>
      <c r="AE33" s="205"/>
      <c r="AF33" s="205"/>
      <c r="AG33" s="205"/>
      <c r="AH33" s="205"/>
      <c r="AI33" s="145">
        <f t="shared" si="2"/>
        <v>89</v>
      </c>
      <c r="AJ33" s="115">
        <v>29</v>
      </c>
      <c r="AK33" s="219"/>
      <c r="AL33" s="220"/>
      <c r="AM33" s="220"/>
      <c r="AN33" s="221"/>
      <c r="AO33" s="219"/>
      <c r="AP33" s="220"/>
      <c r="AQ33" s="220"/>
      <c r="AR33" s="221"/>
      <c r="AS33" s="219"/>
      <c r="AT33" s="220"/>
      <c r="AU33" s="220"/>
      <c r="AV33" s="221"/>
      <c r="AW33" s="219"/>
      <c r="AX33" s="220"/>
      <c r="AY33" s="220"/>
      <c r="AZ33" s="221"/>
      <c r="BA33" s="219"/>
      <c r="BB33" s="220"/>
      <c r="BC33" s="220"/>
      <c r="BD33" s="221"/>
      <c r="BE33" s="219"/>
      <c r="BF33" s="220"/>
      <c r="BG33" s="220"/>
      <c r="BH33" s="221"/>
      <c r="BI33" s="219"/>
      <c r="BJ33" s="220"/>
      <c r="BK33" s="220"/>
      <c r="BL33" s="221"/>
      <c r="BM33" s="19"/>
      <c r="BN33" s="19"/>
      <c r="BO33" s="208"/>
      <c r="BP33" s="19"/>
      <c r="BQ33" s="164">
        <f t="shared" si="3"/>
        <v>0</v>
      </c>
      <c r="BR33" s="116"/>
      <c r="BS33" s="241">
        <f t="shared" si="0"/>
        <v>89</v>
      </c>
      <c r="BT33" s="244">
        <v>30</v>
      </c>
    </row>
    <row r="34" spans="1:72" ht="18.75" x14ac:dyDescent="0.3">
      <c r="A34" s="51">
        <v>31</v>
      </c>
      <c r="B34" s="186" t="s">
        <v>28</v>
      </c>
      <c r="C34" s="219">
        <v>34</v>
      </c>
      <c r="D34" s="220"/>
      <c r="E34" s="220"/>
      <c r="F34" s="221"/>
      <c r="G34" s="219">
        <v>38</v>
      </c>
      <c r="H34" s="220"/>
      <c r="I34" s="220"/>
      <c r="J34" s="221"/>
      <c r="K34" s="219"/>
      <c r="L34" s="220"/>
      <c r="M34" s="220"/>
      <c r="N34" s="221"/>
      <c r="O34" s="219"/>
      <c r="P34" s="220"/>
      <c r="Q34" s="220"/>
      <c r="R34" s="221"/>
      <c r="S34" s="219"/>
      <c r="T34" s="220"/>
      <c r="U34" s="220"/>
      <c r="V34" s="221"/>
      <c r="W34" s="219"/>
      <c r="X34" s="220"/>
      <c r="Y34" s="220"/>
      <c r="Z34" s="221"/>
      <c r="AA34" s="219"/>
      <c r="AB34" s="220"/>
      <c r="AC34" s="220"/>
      <c r="AD34" s="221"/>
      <c r="AE34" s="19"/>
      <c r="AF34" s="19"/>
      <c r="AG34" s="19"/>
      <c r="AH34" s="19"/>
      <c r="AI34" s="145">
        <f t="shared" si="2"/>
        <v>72</v>
      </c>
      <c r="AJ34" s="115">
        <v>30</v>
      </c>
      <c r="AK34" s="119"/>
      <c r="AL34" s="120"/>
      <c r="AM34" s="120"/>
      <c r="AN34" s="121"/>
      <c r="AO34" s="119"/>
      <c r="AP34" s="120"/>
      <c r="AQ34" s="120"/>
      <c r="AR34" s="121"/>
      <c r="AS34" s="119"/>
      <c r="AT34" s="120"/>
      <c r="AU34" s="120"/>
      <c r="AV34" s="121"/>
      <c r="AW34" s="119"/>
      <c r="AX34" s="120"/>
      <c r="AY34" s="120"/>
      <c r="AZ34" s="121"/>
      <c r="BA34" s="119"/>
      <c r="BB34" s="120"/>
      <c r="BC34" s="120"/>
      <c r="BD34" s="121"/>
      <c r="BE34" s="119"/>
      <c r="BF34" s="120"/>
      <c r="BG34" s="120"/>
      <c r="BH34" s="121"/>
      <c r="BI34" s="119"/>
      <c r="BJ34" s="120"/>
      <c r="BK34" s="120"/>
      <c r="BL34" s="121"/>
      <c r="BM34" s="122"/>
      <c r="BN34" s="122"/>
      <c r="BO34" s="209"/>
      <c r="BP34" s="122"/>
      <c r="BQ34" s="164">
        <f t="shared" si="3"/>
        <v>0</v>
      </c>
      <c r="BR34" s="116"/>
      <c r="BS34" s="241">
        <f t="shared" si="0"/>
        <v>72</v>
      </c>
      <c r="BT34" s="244">
        <v>31</v>
      </c>
    </row>
    <row r="35" spans="1:72" ht="19.5" thickBot="1" x14ac:dyDescent="0.35">
      <c r="A35" s="51">
        <v>32</v>
      </c>
      <c r="B35" s="187" t="s">
        <v>25</v>
      </c>
      <c r="C35" s="229">
        <v>36.5</v>
      </c>
      <c r="D35" s="230"/>
      <c r="E35" s="230"/>
      <c r="F35" s="231"/>
      <c r="G35" s="232"/>
      <c r="H35" s="230"/>
      <c r="I35" s="230"/>
      <c r="J35" s="231"/>
      <c r="K35" s="232"/>
      <c r="L35" s="230"/>
      <c r="M35" s="230"/>
      <c r="N35" s="231"/>
      <c r="O35" s="232"/>
      <c r="P35" s="230"/>
      <c r="Q35" s="230"/>
      <c r="R35" s="231"/>
      <c r="S35" s="232"/>
      <c r="T35" s="230"/>
      <c r="U35" s="230"/>
      <c r="V35" s="231"/>
      <c r="W35" s="232"/>
      <c r="X35" s="230"/>
      <c r="Y35" s="230"/>
      <c r="Z35" s="231"/>
      <c r="AA35" s="232"/>
      <c r="AB35" s="230"/>
      <c r="AC35" s="230"/>
      <c r="AD35" s="231"/>
      <c r="AE35" s="29"/>
      <c r="AF35" s="29"/>
      <c r="AG35" s="29"/>
      <c r="AH35" s="29"/>
      <c r="AI35" s="162">
        <f t="shared" si="2"/>
        <v>36.5</v>
      </c>
      <c r="AJ35" s="163">
        <v>31</v>
      </c>
      <c r="AK35" s="232"/>
      <c r="AL35" s="230"/>
      <c r="AM35" s="230"/>
      <c r="AN35" s="231"/>
      <c r="AO35" s="232"/>
      <c r="AP35" s="230"/>
      <c r="AQ35" s="230"/>
      <c r="AR35" s="231"/>
      <c r="AS35" s="232"/>
      <c r="AT35" s="230"/>
      <c r="AU35" s="230"/>
      <c r="AV35" s="231"/>
      <c r="AW35" s="232"/>
      <c r="AX35" s="230"/>
      <c r="AY35" s="230"/>
      <c r="AZ35" s="231"/>
      <c r="BA35" s="232"/>
      <c r="BB35" s="230"/>
      <c r="BC35" s="230"/>
      <c r="BD35" s="231"/>
      <c r="BE35" s="232"/>
      <c r="BF35" s="230"/>
      <c r="BG35" s="230"/>
      <c r="BH35" s="231"/>
      <c r="BI35" s="232"/>
      <c r="BJ35" s="230"/>
      <c r="BK35" s="230"/>
      <c r="BL35" s="231"/>
      <c r="BM35" s="29"/>
      <c r="BN35" s="29"/>
      <c r="BO35" s="234"/>
      <c r="BP35" s="29"/>
      <c r="BQ35" s="237">
        <f t="shared" si="3"/>
        <v>0</v>
      </c>
      <c r="BR35" s="147"/>
      <c r="BS35" s="242">
        <f t="shared" si="0"/>
        <v>36.5</v>
      </c>
      <c r="BT35" s="245">
        <v>32</v>
      </c>
    </row>
  </sheetData>
  <sortState ref="B4:BS42">
    <sortCondition descending="1" ref="BS4:BS42"/>
  </sortState>
  <mergeCells count="26">
    <mergeCell ref="BT1:BT3"/>
    <mergeCell ref="BR2:BR3"/>
    <mergeCell ref="C3:F3"/>
    <mergeCell ref="G3:J3"/>
    <mergeCell ref="S3:V3"/>
    <mergeCell ref="AA3:AD3"/>
    <mergeCell ref="AK3:AN3"/>
    <mergeCell ref="AO3:AR3"/>
    <mergeCell ref="BA3:BD3"/>
    <mergeCell ref="BI3:BL3"/>
    <mergeCell ref="K3:N3"/>
    <mergeCell ref="O3:R3"/>
    <mergeCell ref="AS3:AV3"/>
    <mergeCell ref="AW3:AZ3"/>
    <mergeCell ref="BQ2:BQ3"/>
    <mergeCell ref="BS1:BS3"/>
    <mergeCell ref="A1:A3"/>
    <mergeCell ref="B1:B3"/>
    <mergeCell ref="C1:AJ1"/>
    <mergeCell ref="AK1:BR1"/>
    <mergeCell ref="C2:AH2"/>
    <mergeCell ref="AI2:AI3"/>
    <mergeCell ref="AJ2:AJ3"/>
    <mergeCell ref="AK2:BP2"/>
    <mergeCell ref="W3:Z3"/>
    <mergeCell ref="BE3:BH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tabSelected="1" zoomScaleNormal="100" workbookViewId="0">
      <selection activeCell="AX15" sqref="AX15"/>
    </sheetView>
  </sheetViews>
  <sheetFormatPr defaultRowHeight="15" x14ac:dyDescent="0.25"/>
  <cols>
    <col min="1" max="1" width="4.140625" style="1" customWidth="1"/>
    <col min="2" max="2" width="22.5703125" style="35" customWidth="1"/>
    <col min="3" max="18" width="3.28515625" style="2" customWidth="1"/>
    <col min="19" max="21" width="4.7109375" style="2" customWidth="1"/>
    <col min="22" max="22" width="7.28515625" style="2" customWidth="1"/>
    <col min="23" max="23" width="6.28515625" style="2" customWidth="1"/>
    <col min="24" max="39" width="3.28515625" style="2" customWidth="1"/>
    <col min="40" max="41" width="4.7109375" style="25" customWidth="1"/>
    <col min="42" max="42" width="4.7109375" style="2" customWidth="1"/>
    <col min="43" max="43" width="7.42578125" style="2" customWidth="1"/>
    <col min="44" max="44" width="6.28515625" style="2" customWidth="1"/>
    <col min="45" max="45" width="10" style="2" customWidth="1"/>
    <col min="46" max="46" width="7.5703125" style="2" customWidth="1"/>
    <col min="47" max="16384" width="9.140625" style="2"/>
  </cols>
  <sheetData>
    <row r="1" spans="1:46" ht="17.25" customHeight="1" thickBot="1" x14ac:dyDescent="0.3">
      <c r="A1" s="325" t="s">
        <v>48</v>
      </c>
      <c r="B1" s="328" t="s">
        <v>44</v>
      </c>
      <c r="C1" s="331" t="s">
        <v>37</v>
      </c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1" t="s">
        <v>38</v>
      </c>
      <c r="Y1" s="332"/>
      <c r="Z1" s="332"/>
      <c r="AA1" s="332"/>
      <c r="AB1" s="332"/>
      <c r="AC1" s="332"/>
      <c r="AD1" s="332"/>
      <c r="AE1" s="332"/>
      <c r="AF1" s="332"/>
      <c r="AG1" s="332"/>
      <c r="AH1" s="332"/>
      <c r="AI1" s="332"/>
      <c r="AJ1" s="332"/>
      <c r="AK1" s="332"/>
      <c r="AL1" s="332"/>
      <c r="AM1" s="332"/>
      <c r="AN1" s="332"/>
      <c r="AO1" s="332"/>
      <c r="AP1" s="332"/>
      <c r="AQ1" s="332"/>
      <c r="AR1" s="333"/>
      <c r="AS1" s="334" t="s">
        <v>113</v>
      </c>
      <c r="AT1" s="334" t="s">
        <v>50</v>
      </c>
    </row>
    <row r="2" spans="1:46" ht="17.25" customHeight="1" thickBot="1" x14ac:dyDescent="0.3">
      <c r="A2" s="326"/>
      <c r="B2" s="329"/>
      <c r="C2" s="331" t="s">
        <v>45</v>
      </c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  <c r="R2" s="332"/>
      <c r="S2" s="332"/>
      <c r="T2" s="332"/>
      <c r="U2" s="333"/>
      <c r="V2" s="334" t="s">
        <v>77</v>
      </c>
      <c r="W2" s="334" t="s">
        <v>47</v>
      </c>
      <c r="X2" s="332" t="s">
        <v>45</v>
      </c>
      <c r="Y2" s="332"/>
      <c r="Z2" s="332"/>
      <c r="AA2" s="332"/>
      <c r="AB2" s="332"/>
      <c r="AC2" s="332"/>
      <c r="AD2" s="332"/>
      <c r="AE2" s="332"/>
      <c r="AF2" s="332"/>
      <c r="AG2" s="332"/>
      <c r="AH2" s="332"/>
      <c r="AI2" s="332"/>
      <c r="AJ2" s="332"/>
      <c r="AK2" s="332"/>
      <c r="AL2" s="332"/>
      <c r="AM2" s="332"/>
      <c r="AN2" s="332"/>
      <c r="AO2" s="332"/>
      <c r="AP2" s="332"/>
      <c r="AQ2" s="334" t="s">
        <v>77</v>
      </c>
      <c r="AR2" s="334" t="s">
        <v>47</v>
      </c>
      <c r="AS2" s="335"/>
      <c r="AT2" s="335"/>
    </row>
    <row r="3" spans="1:46" ht="54" customHeight="1" thickBot="1" x14ac:dyDescent="0.3">
      <c r="A3" s="327"/>
      <c r="B3" s="347"/>
      <c r="C3" s="341" t="s">
        <v>29</v>
      </c>
      <c r="D3" s="342"/>
      <c r="E3" s="342"/>
      <c r="F3" s="343"/>
      <c r="G3" s="341" t="s">
        <v>30</v>
      </c>
      <c r="H3" s="342"/>
      <c r="I3" s="342"/>
      <c r="J3" s="343"/>
      <c r="K3" s="341" t="s">
        <v>35</v>
      </c>
      <c r="L3" s="342"/>
      <c r="M3" s="342"/>
      <c r="N3" s="343"/>
      <c r="O3" s="341" t="s">
        <v>36</v>
      </c>
      <c r="P3" s="342"/>
      <c r="Q3" s="342"/>
      <c r="R3" s="343"/>
      <c r="S3" s="31" t="s">
        <v>31</v>
      </c>
      <c r="T3" s="31" t="s">
        <v>87</v>
      </c>
      <c r="U3" s="32" t="s">
        <v>88</v>
      </c>
      <c r="V3" s="346"/>
      <c r="W3" s="346"/>
      <c r="X3" s="348" t="s">
        <v>29</v>
      </c>
      <c r="Y3" s="342"/>
      <c r="Z3" s="342"/>
      <c r="AA3" s="343"/>
      <c r="AB3" s="341" t="s">
        <v>30</v>
      </c>
      <c r="AC3" s="342"/>
      <c r="AD3" s="342"/>
      <c r="AE3" s="343"/>
      <c r="AF3" s="341" t="s">
        <v>35</v>
      </c>
      <c r="AG3" s="342"/>
      <c r="AH3" s="342"/>
      <c r="AI3" s="343"/>
      <c r="AJ3" s="341" t="s">
        <v>36</v>
      </c>
      <c r="AK3" s="342"/>
      <c r="AL3" s="342"/>
      <c r="AM3" s="343"/>
      <c r="AN3" s="31" t="s">
        <v>31</v>
      </c>
      <c r="AO3" s="31" t="s">
        <v>87</v>
      </c>
      <c r="AP3" s="32" t="s">
        <v>88</v>
      </c>
      <c r="AQ3" s="346"/>
      <c r="AR3" s="346"/>
      <c r="AS3" s="346"/>
      <c r="AT3" s="346"/>
    </row>
    <row r="4" spans="1:46" ht="16.5" customHeight="1" x14ac:dyDescent="0.25">
      <c r="A4" s="101">
        <v>1</v>
      </c>
      <c r="B4" s="102" t="s">
        <v>0</v>
      </c>
      <c r="C4" s="103">
        <v>130</v>
      </c>
      <c r="D4" s="104">
        <v>122</v>
      </c>
      <c r="E4" s="104">
        <v>118</v>
      </c>
      <c r="F4" s="105">
        <v>116</v>
      </c>
      <c r="G4" s="103">
        <v>150</v>
      </c>
      <c r="H4" s="104">
        <v>132</v>
      </c>
      <c r="I4" s="104">
        <v>120</v>
      </c>
      <c r="J4" s="105">
        <v>94</v>
      </c>
      <c r="K4" s="103">
        <v>146</v>
      </c>
      <c r="L4" s="104">
        <v>140</v>
      </c>
      <c r="M4" s="104">
        <v>126</v>
      </c>
      <c r="N4" s="105">
        <v>100</v>
      </c>
      <c r="O4" s="103">
        <v>118</v>
      </c>
      <c r="P4" s="104">
        <v>115</v>
      </c>
      <c r="Q4" s="104">
        <v>108</v>
      </c>
      <c r="R4" s="105"/>
      <c r="S4" s="107">
        <v>360</v>
      </c>
      <c r="T4" s="23">
        <v>225</v>
      </c>
      <c r="U4" s="257">
        <v>450</v>
      </c>
      <c r="V4" s="49">
        <v>2285</v>
      </c>
      <c r="W4" s="50">
        <v>2</v>
      </c>
      <c r="X4" s="103">
        <v>146</v>
      </c>
      <c r="Y4" s="104">
        <v>132</v>
      </c>
      <c r="Z4" s="104">
        <v>114</v>
      </c>
      <c r="AA4" s="105">
        <v>103</v>
      </c>
      <c r="AB4" s="103">
        <v>132</v>
      </c>
      <c r="AC4" s="104">
        <v>118</v>
      </c>
      <c r="AD4" s="104">
        <v>103</v>
      </c>
      <c r="AE4" s="105">
        <v>97</v>
      </c>
      <c r="AF4" s="103">
        <v>130</v>
      </c>
      <c r="AG4" s="104">
        <v>128</v>
      </c>
      <c r="AH4" s="104">
        <v>110</v>
      </c>
      <c r="AI4" s="105">
        <v>100</v>
      </c>
      <c r="AJ4" s="103">
        <v>146</v>
      </c>
      <c r="AK4" s="104">
        <v>143</v>
      </c>
      <c r="AL4" s="104">
        <v>140</v>
      </c>
      <c r="AM4" s="105">
        <v>106</v>
      </c>
      <c r="AN4" s="106">
        <v>450</v>
      </c>
      <c r="AO4" s="107">
        <v>225</v>
      </c>
      <c r="AP4" s="23">
        <v>450</v>
      </c>
      <c r="AQ4" s="258">
        <v>2398</v>
      </c>
      <c r="AR4" s="100">
        <v>1</v>
      </c>
      <c r="AS4" s="100">
        <f t="shared" ref="AS4:AS30" si="0">V4+AQ4</f>
        <v>4683</v>
      </c>
      <c r="AT4" s="259">
        <v>1</v>
      </c>
    </row>
    <row r="5" spans="1:46" ht="16.5" customHeight="1" x14ac:dyDescent="0.25">
      <c r="A5" s="51">
        <v>2</v>
      </c>
      <c r="B5" s="53" t="s">
        <v>1</v>
      </c>
      <c r="C5" s="12">
        <v>146</v>
      </c>
      <c r="D5" s="6">
        <v>140</v>
      </c>
      <c r="E5" s="6">
        <v>110</v>
      </c>
      <c r="F5" s="13">
        <v>103</v>
      </c>
      <c r="G5" s="12">
        <v>124</v>
      </c>
      <c r="H5" s="6">
        <v>115</v>
      </c>
      <c r="I5" s="6">
        <v>103</v>
      </c>
      <c r="J5" s="13">
        <v>102</v>
      </c>
      <c r="K5" s="12">
        <v>128</v>
      </c>
      <c r="L5" s="6">
        <v>114</v>
      </c>
      <c r="M5" s="6">
        <v>110</v>
      </c>
      <c r="N5" s="13">
        <v>108</v>
      </c>
      <c r="O5" s="12">
        <v>137</v>
      </c>
      <c r="P5" s="6">
        <v>112</v>
      </c>
      <c r="Q5" s="6">
        <v>106</v>
      </c>
      <c r="R5" s="13">
        <v>102</v>
      </c>
      <c r="S5" s="40">
        <v>390</v>
      </c>
      <c r="T5" s="18">
        <v>195</v>
      </c>
      <c r="U5" s="18">
        <v>390</v>
      </c>
      <c r="V5" s="42">
        <v>2250</v>
      </c>
      <c r="W5" s="44">
        <v>3</v>
      </c>
      <c r="X5" s="12">
        <v>140</v>
      </c>
      <c r="Y5" s="6">
        <v>118</v>
      </c>
      <c r="Z5" s="6">
        <v>102</v>
      </c>
      <c r="AA5" s="13"/>
      <c r="AB5" s="12">
        <v>150</v>
      </c>
      <c r="AC5" s="6">
        <v>120</v>
      </c>
      <c r="AD5" s="6">
        <v>116</v>
      </c>
      <c r="AE5" s="13">
        <v>107</v>
      </c>
      <c r="AF5" s="12">
        <v>150</v>
      </c>
      <c r="AG5" s="6">
        <v>124</v>
      </c>
      <c r="AH5" s="6">
        <v>115</v>
      </c>
      <c r="AI5" s="13">
        <v>102</v>
      </c>
      <c r="AJ5" s="12">
        <v>128</v>
      </c>
      <c r="AK5" s="6">
        <v>126</v>
      </c>
      <c r="AL5" s="6">
        <v>108</v>
      </c>
      <c r="AM5" s="13">
        <v>103</v>
      </c>
      <c r="AN5" s="20">
        <v>390</v>
      </c>
      <c r="AO5" s="20">
        <v>195</v>
      </c>
      <c r="AP5" s="39">
        <v>420</v>
      </c>
      <c r="AQ5" s="61">
        <v>2229</v>
      </c>
      <c r="AR5" s="46">
        <v>3</v>
      </c>
      <c r="AS5" s="100">
        <f t="shared" si="0"/>
        <v>4479</v>
      </c>
      <c r="AT5" s="255">
        <v>2</v>
      </c>
    </row>
    <row r="6" spans="1:46" ht="16.5" customHeight="1" x14ac:dyDescent="0.25">
      <c r="A6" s="51">
        <v>3</v>
      </c>
      <c r="B6" s="52" t="s">
        <v>17</v>
      </c>
      <c r="C6" s="10">
        <v>132</v>
      </c>
      <c r="D6" s="4">
        <v>124</v>
      </c>
      <c r="E6" s="4">
        <v>107</v>
      </c>
      <c r="F6" s="11">
        <v>53</v>
      </c>
      <c r="G6" s="10">
        <v>146</v>
      </c>
      <c r="H6" s="4">
        <v>143</v>
      </c>
      <c r="I6" s="4">
        <v>122</v>
      </c>
      <c r="J6" s="11">
        <v>52</v>
      </c>
      <c r="K6" s="10">
        <v>120</v>
      </c>
      <c r="L6" s="4">
        <v>59</v>
      </c>
      <c r="M6" s="4">
        <v>116</v>
      </c>
      <c r="N6" s="11">
        <v>102</v>
      </c>
      <c r="O6" s="10">
        <v>126</v>
      </c>
      <c r="P6" s="4">
        <v>122</v>
      </c>
      <c r="Q6" s="4">
        <v>58</v>
      </c>
      <c r="R6" s="11">
        <v>109</v>
      </c>
      <c r="S6" s="39">
        <v>420</v>
      </c>
      <c r="T6" s="18">
        <v>165</v>
      </c>
      <c r="U6" s="18">
        <v>290</v>
      </c>
      <c r="V6" s="42">
        <v>2111</v>
      </c>
      <c r="W6" s="44">
        <v>4</v>
      </c>
      <c r="X6" s="10">
        <v>137</v>
      </c>
      <c r="Y6" s="4">
        <v>113</v>
      </c>
      <c r="Z6" s="4">
        <v>112</v>
      </c>
      <c r="AA6" s="11">
        <v>111</v>
      </c>
      <c r="AB6" s="10">
        <v>126</v>
      </c>
      <c r="AC6" s="4">
        <v>110</v>
      </c>
      <c r="AD6" s="4">
        <v>101</v>
      </c>
      <c r="AE6" s="11"/>
      <c r="AF6" s="10">
        <v>118</v>
      </c>
      <c r="AG6" s="4">
        <v>108</v>
      </c>
      <c r="AH6" s="4">
        <v>107</v>
      </c>
      <c r="AI6" s="11"/>
      <c r="AJ6" s="10">
        <v>118</v>
      </c>
      <c r="AK6" s="4">
        <v>113</v>
      </c>
      <c r="AL6" s="4">
        <v>111</v>
      </c>
      <c r="AM6" s="11">
        <v>110</v>
      </c>
      <c r="AN6" s="19">
        <v>310</v>
      </c>
      <c r="AO6" s="19">
        <v>165</v>
      </c>
      <c r="AP6" s="39">
        <v>330</v>
      </c>
      <c r="AQ6" s="61">
        <v>1925</v>
      </c>
      <c r="AR6" s="46">
        <v>4</v>
      </c>
      <c r="AS6" s="100">
        <f t="shared" si="0"/>
        <v>4036</v>
      </c>
      <c r="AT6" s="255">
        <v>3</v>
      </c>
    </row>
    <row r="7" spans="1:46" ht="16.5" customHeight="1" x14ac:dyDescent="0.25">
      <c r="A7" s="51">
        <v>4</v>
      </c>
      <c r="B7" s="52" t="s">
        <v>16</v>
      </c>
      <c r="C7" s="8">
        <v>134</v>
      </c>
      <c r="D7" s="3">
        <v>113</v>
      </c>
      <c r="E7" s="3">
        <v>93</v>
      </c>
      <c r="F7" s="9">
        <v>86</v>
      </c>
      <c r="G7" s="8">
        <v>118</v>
      </c>
      <c r="H7" s="3">
        <v>107</v>
      </c>
      <c r="I7" s="3">
        <v>92</v>
      </c>
      <c r="J7" s="9">
        <v>86</v>
      </c>
      <c r="K7" s="8">
        <v>134</v>
      </c>
      <c r="L7" s="3">
        <v>106</v>
      </c>
      <c r="M7" s="3">
        <v>97</v>
      </c>
      <c r="N7" s="9">
        <v>92</v>
      </c>
      <c r="O7" s="8">
        <v>143</v>
      </c>
      <c r="P7" s="3"/>
      <c r="Q7" s="3"/>
      <c r="R7" s="9"/>
      <c r="S7" s="18"/>
      <c r="T7" s="39">
        <v>210</v>
      </c>
      <c r="U7" s="18"/>
      <c r="V7" s="42">
        <v>1611</v>
      </c>
      <c r="W7" s="50">
        <v>6</v>
      </c>
      <c r="X7" s="8">
        <v>128</v>
      </c>
      <c r="Y7" s="3">
        <v>124</v>
      </c>
      <c r="Z7" s="3">
        <v>115</v>
      </c>
      <c r="AA7" s="9">
        <v>101</v>
      </c>
      <c r="AB7" s="8">
        <v>137</v>
      </c>
      <c r="AC7" s="3">
        <v>130</v>
      </c>
      <c r="AD7" s="3">
        <v>128</v>
      </c>
      <c r="AE7" s="9">
        <v>122</v>
      </c>
      <c r="AF7" s="8">
        <v>146</v>
      </c>
      <c r="AG7" s="3">
        <v>132</v>
      </c>
      <c r="AH7" s="3">
        <v>126</v>
      </c>
      <c r="AI7" s="9">
        <v>122</v>
      </c>
      <c r="AJ7" s="8">
        <v>132</v>
      </c>
      <c r="AK7" s="3">
        <v>116</v>
      </c>
      <c r="AL7" s="3">
        <v>112</v>
      </c>
      <c r="AM7" s="9">
        <v>104</v>
      </c>
      <c r="AN7" s="39">
        <v>420</v>
      </c>
      <c r="AO7" s="18">
        <v>210</v>
      </c>
      <c r="AP7" s="18">
        <v>310</v>
      </c>
      <c r="AQ7" s="61">
        <v>2395</v>
      </c>
      <c r="AR7" s="100">
        <v>2</v>
      </c>
      <c r="AS7" s="100">
        <f t="shared" si="0"/>
        <v>4006</v>
      </c>
      <c r="AT7" s="255">
        <v>4</v>
      </c>
    </row>
    <row r="8" spans="1:46" s="5" customFormat="1" ht="16.5" customHeight="1" x14ac:dyDescent="0.25">
      <c r="A8" s="51">
        <v>5</v>
      </c>
      <c r="B8" s="52" t="s">
        <v>6</v>
      </c>
      <c r="C8" s="14">
        <v>150</v>
      </c>
      <c r="D8" s="7">
        <v>143</v>
      </c>
      <c r="E8" s="7">
        <v>108</v>
      </c>
      <c r="F8" s="15">
        <v>102</v>
      </c>
      <c r="G8" s="14">
        <v>140</v>
      </c>
      <c r="H8" s="7">
        <v>126</v>
      </c>
      <c r="I8" s="7">
        <v>116</v>
      </c>
      <c r="J8" s="15">
        <v>110</v>
      </c>
      <c r="K8" s="14">
        <v>137</v>
      </c>
      <c r="L8" s="7">
        <v>132</v>
      </c>
      <c r="M8" s="7">
        <v>104</v>
      </c>
      <c r="N8" s="15">
        <v>99</v>
      </c>
      <c r="O8" s="14">
        <v>146</v>
      </c>
      <c r="P8" s="7">
        <v>140</v>
      </c>
      <c r="Q8" s="7">
        <v>124</v>
      </c>
      <c r="R8" s="15">
        <v>113</v>
      </c>
      <c r="S8" s="41">
        <v>450</v>
      </c>
      <c r="T8" s="18">
        <v>155</v>
      </c>
      <c r="U8" s="18">
        <v>420</v>
      </c>
      <c r="V8" s="42">
        <v>2440</v>
      </c>
      <c r="W8" s="44">
        <v>1</v>
      </c>
      <c r="X8" s="14">
        <v>106</v>
      </c>
      <c r="Y8" s="7"/>
      <c r="Z8" s="7"/>
      <c r="AA8" s="15"/>
      <c r="AB8" s="14">
        <v>134</v>
      </c>
      <c r="AC8" s="7">
        <v>112</v>
      </c>
      <c r="AD8" s="7">
        <v>100</v>
      </c>
      <c r="AE8" s="15"/>
      <c r="AF8" s="14">
        <v>140</v>
      </c>
      <c r="AG8" s="7">
        <v>116</v>
      </c>
      <c r="AH8" s="7">
        <v>106</v>
      </c>
      <c r="AI8" s="15"/>
      <c r="AJ8" s="14">
        <v>105</v>
      </c>
      <c r="AK8" s="7">
        <v>102</v>
      </c>
      <c r="AL8" s="7"/>
      <c r="AM8" s="15"/>
      <c r="AN8" s="41">
        <v>194</v>
      </c>
      <c r="AO8" s="21">
        <v>155</v>
      </c>
      <c r="AP8" s="18">
        <v>180</v>
      </c>
      <c r="AQ8" s="256">
        <v>1215</v>
      </c>
      <c r="AR8" s="46">
        <v>7</v>
      </c>
      <c r="AS8" s="100">
        <f t="shared" si="0"/>
        <v>3655</v>
      </c>
      <c r="AT8" s="259">
        <v>5</v>
      </c>
    </row>
    <row r="9" spans="1:46" ht="16.5" customHeight="1" x14ac:dyDescent="0.25">
      <c r="A9" s="51">
        <v>6</v>
      </c>
      <c r="B9" s="52" t="s">
        <v>5</v>
      </c>
      <c r="C9" s="251">
        <v>68.5</v>
      </c>
      <c r="D9" s="3">
        <v>105</v>
      </c>
      <c r="E9" s="3">
        <v>101</v>
      </c>
      <c r="F9" s="9">
        <v>91</v>
      </c>
      <c r="G9" s="251">
        <v>68.5</v>
      </c>
      <c r="H9" s="3">
        <v>100</v>
      </c>
      <c r="I9" s="3">
        <v>97</v>
      </c>
      <c r="J9" s="9">
        <v>89</v>
      </c>
      <c r="K9" s="8">
        <v>75</v>
      </c>
      <c r="L9" s="3">
        <v>105</v>
      </c>
      <c r="M9" s="3">
        <v>93</v>
      </c>
      <c r="N9" s="9">
        <v>90</v>
      </c>
      <c r="O9" s="8">
        <v>52.5</v>
      </c>
      <c r="P9" s="3"/>
      <c r="Q9" s="3"/>
      <c r="R9" s="9"/>
      <c r="S9" s="18">
        <v>290</v>
      </c>
      <c r="T9" s="18">
        <v>135</v>
      </c>
      <c r="U9" s="39">
        <v>360</v>
      </c>
      <c r="V9" s="42">
        <v>1495.5</v>
      </c>
      <c r="W9" s="44">
        <v>8</v>
      </c>
      <c r="X9" s="8">
        <v>104</v>
      </c>
      <c r="Y9" s="3">
        <v>99</v>
      </c>
      <c r="Z9" s="3">
        <v>98</v>
      </c>
      <c r="AA9" s="9">
        <v>96</v>
      </c>
      <c r="AB9" s="8">
        <v>115</v>
      </c>
      <c r="AC9" s="3">
        <v>113</v>
      </c>
      <c r="AD9" s="3">
        <v>109</v>
      </c>
      <c r="AE9" s="9">
        <v>53</v>
      </c>
      <c r="AF9" s="8">
        <v>114</v>
      </c>
      <c r="AG9" s="3">
        <v>112</v>
      </c>
      <c r="AH9" s="3">
        <v>104</v>
      </c>
      <c r="AI9" s="253">
        <v>48.5</v>
      </c>
      <c r="AJ9" s="8">
        <v>124</v>
      </c>
      <c r="AK9" s="3">
        <v>101</v>
      </c>
      <c r="AL9" s="3"/>
      <c r="AM9" s="9"/>
      <c r="AN9" s="39">
        <v>330</v>
      </c>
      <c r="AO9" s="18">
        <v>135</v>
      </c>
      <c r="AP9" s="18">
        <v>290</v>
      </c>
      <c r="AQ9" s="256">
        <v>1720.5</v>
      </c>
      <c r="AR9" s="46">
        <v>6</v>
      </c>
      <c r="AS9" s="100">
        <f t="shared" si="0"/>
        <v>3216</v>
      </c>
      <c r="AT9" s="255">
        <v>6</v>
      </c>
    </row>
    <row r="10" spans="1:46" ht="16.5" customHeight="1" x14ac:dyDescent="0.25">
      <c r="A10" s="51">
        <v>7</v>
      </c>
      <c r="B10" s="52" t="s">
        <v>10</v>
      </c>
      <c r="C10" s="10">
        <v>128</v>
      </c>
      <c r="D10" s="4">
        <v>120</v>
      </c>
      <c r="E10" s="4">
        <v>112</v>
      </c>
      <c r="F10" s="11">
        <v>89</v>
      </c>
      <c r="G10" s="10">
        <v>130</v>
      </c>
      <c r="H10" s="4">
        <v>96</v>
      </c>
      <c r="I10" s="4">
        <v>95</v>
      </c>
      <c r="J10" s="11"/>
      <c r="K10" s="10">
        <v>112</v>
      </c>
      <c r="L10" s="4">
        <v>101</v>
      </c>
      <c r="M10" s="4">
        <v>98</v>
      </c>
      <c r="N10" s="11"/>
      <c r="O10" s="10">
        <v>150</v>
      </c>
      <c r="P10" s="4">
        <v>114</v>
      </c>
      <c r="Q10" s="4">
        <v>103</v>
      </c>
      <c r="R10" s="11"/>
      <c r="S10" s="39">
        <v>330</v>
      </c>
      <c r="T10" s="18">
        <v>180</v>
      </c>
      <c r="U10" s="18">
        <v>330</v>
      </c>
      <c r="V10" s="42">
        <v>1778</v>
      </c>
      <c r="W10" s="50">
        <v>5</v>
      </c>
      <c r="X10" s="10">
        <v>108</v>
      </c>
      <c r="Y10" s="4">
        <v>105</v>
      </c>
      <c r="Z10" s="4">
        <v>97</v>
      </c>
      <c r="AA10" s="11"/>
      <c r="AB10" s="10">
        <v>114</v>
      </c>
      <c r="AC10" s="4">
        <v>108</v>
      </c>
      <c r="AD10" s="4"/>
      <c r="AE10" s="11"/>
      <c r="AF10" s="10">
        <v>113</v>
      </c>
      <c r="AG10" s="4"/>
      <c r="AH10" s="4"/>
      <c r="AI10" s="11"/>
      <c r="AJ10" s="10">
        <v>109</v>
      </c>
      <c r="AK10" s="4"/>
      <c r="AL10" s="4"/>
      <c r="AM10" s="11"/>
      <c r="AN10" s="39">
        <v>360</v>
      </c>
      <c r="AO10" s="19">
        <v>180</v>
      </c>
      <c r="AP10" s="18"/>
      <c r="AQ10" s="61">
        <v>1114</v>
      </c>
      <c r="AR10" s="100">
        <v>9</v>
      </c>
      <c r="AS10" s="100">
        <f t="shared" si="0"/>
        <v>2892</v>
      </c>
      <c r="AT10" s="255">
        <v>7</v>
      </c>
    </row>
    <row r="11" spans="1:46" ht="16.5" customHeight="1" x14ac:dyDescent="0.25">
      <c r="A11" s="51">
        <v>8</v>
      </c>
      <c r="B11" s="52" t="s">
        <v>11</v>
      </c>
      <c r="C11" s="8">
        <v>126</v>
      </c>
      <c r="D11" s="3">
        <v>92</v>
      </c>
      <c r="E11" s="3"/>
      <c r="F11" s="9"/>
      <c r="G11" s="8">
        <v>98</v>
      </c>
      <c r="H11" s="3">
        <v>87</v>
      </c>
      <c r="I11" s="3"/>
      <c r="J11" s="9"/>
      <c r="K11" s="8">
        <v>96</v>
      </c>
      <c r="L11" s="3">
        <v>88</v>
      </c>
      <c r="M11" s="3"/>
      <c r="N11" s="9"/>
      <c r="O11" s="8">
        <v>104</v>
      </c>
      <c r="P11" s="3"/>
      <c r="Q11" s="3"/>
      <c r="R11" s="9"/>
      <c r="S11" s="18">
        <v>115</v>
      </c>
      <c r="T11" s="39">
        <v>145</v>
      </c>
      <c r="U11" s="18">
        <v>125</v>
      </c>
      <c r="V11" s="42">
        <v>836</v>
      </c>
      <c r="W11" s="44">
        <v>13</v>
      </c>
      <c r="X11" s="8">
        <v>150</v>
      </c>
      <c r="Y11" s="3">
        <v>143</v>
      </c>
      <c r="Z11" s="3">
        <v>61</v>
      </c>
      <c r="AA11" s="9"/>
      <c r="AB11" s="8">
        <v>146</v>
      </c>
      <c r="AC11" s="3">
        <v>143</v>
      </c>
      <c r="AD11" s="3">
        <v>51</v>
      </c>
      <c r="AE11" s="9"/>
      <c r="AF11" s="8">
        <v>143</v>
      </c>
      <c r="AG11" s="3">
        <v>137</v>
      </c>
      <c r="AH11" s="254">
        <v>55.5</v>
      </c>
      <c r="AI11" s="9"/>
      <c r="AJ11" s="8">
        <v>150</v>
      </c>
      <c r="AK11" s="3">
        <v>137</v>
      </c>
      <c r="AL11" s="3">
        <v>67</v>
      </c>
      <c r="AM11" s="9">
        <v>115</v>
      </c>
      <c r="AN11" s="18">
        <v>250</v>
      </c>
      <c r="AO11" s="18">
        <v>145</v>
      </c>
      <c r="AP11" s="39">
        <v>390</v>
      </c>
      <c r="AQ11" s="256">
        <v>1888.5</v>
      </c>
      <c r="AR11" s="46">
        <v>5</v>
      </c>
      <c r="AS11" s="100">
        <f t="shared" si="0"/>
        <v>2724.5</v>
      </c>
      <c r="AT11" s="255">
        <v>8</v>
      </c>
    </row>
    <row r="12" spans="1:46" ht="16.5" customHeight="1" x14ac:dyDescent="0.25">
      <c r="A12" s="51">
        <v>9</v>
      </c>
      <c r="B12" s="52" t="s">
        <v>2</v>
      </c>
      <c r="C12" s="8">
        <v>94</v>
      </c>
      <c r="D12" s="3">
        <v>90</v>
      </c>
      <c r="E12" s="3">
        <v>85</v>
      </c>
      <c r="F12" s="9">
        <v>81</v>
      </c>
      <c r="G12" s="8">
        <v>112</v>
      </c>
      <c r="H12" s="3">
        <v>111</v>
      </c>
      <c r="I12" s="3">
        <v>90</v>
      </c>
      <c r="J12" s="253">
        <v>42.5</v>
      </c>
      <c r="K12" s="8">
        <v>113</v>
      </c>
      <c r="L12" s="3">
        <v>109</v>
      </c>
      <c r="M12" s="254">
        <v>43.5</v>
      </c>
      <c r="N12" s="9">
        <v>85</v>
      </c>
      <c r="O12" s="8">
        <v>130</v>
      </c>
      <c r="P12" s="3"/>
      <c r="Q12" s="3"/>
      <c r="R12" s="9"/>
      <c r="S12" s="39">
        <v>310</v>
      </c>
      <c r="T12" s="18">
        <v>125</v>
      </c>
      <c r="U12" s="18">
        <v>270</v>
      </c>
      <c r="V12" s="42">
        <v>1496</v>
      </c>
      <c r="W12" s="44">
        <v>9</v>
      </c>
      <c r="X12" s="8">
        <v>130</v>
      </c>
      <c r="Y12" s="3">
        <v>109</v>
      </c>
      <c r="Z12" s="3"/>
      <c r="AA12" s="9"/>
      <c r="AB12" s="8">
        <v>124</v>
      </c>
      <c r="AC12" s="3">
        <v>111</v>
      </c>
      <c r="AD12" s="3">
        <v>99</v>
      </c>
      <c r="AE12" s="9"/>
      <c r="AF12" s="8">
        <v>120</v>
      </c>
      <c r="AG12" s="3">
        <v>105</v>
      </c>
      <c r="AH12" s="3">
        <v>101</v>
      </c>
      <c r="AI12" s="9"/>
      <c r="AJ12" s="8">
        <v>107</v>
      </c>
      <c r="AK12" s="3"/>
      <c r="AL12" s="3"/>
      <c r="AM12" s="9"/>
      <c r="AN12" s="18"/>
      <c r="AO12" s="39">
        <v>125</v>
      </c>
      <c r="AP12" s="18"/>
      <c r="AQ12" s="61">
        <v>1131</v>
      </c>
      <c r="AR12" s="46">
        <v>8</v>
      </c>
      <c r="AS12" s="100">
        <f t="shared" si="0"/>
        <v>2627</v>
      </c>
      <c r="AT12" s="259">
        <v>9</v>
      </c>
    </row>
    <row r="13" spans="1:46" ht="16.5" customHeight="1" x14ac:dyDescent="0.25">
      <c r="A13" s="51">
        <v>10</v>
      </c>
      <c r="B13" s="54" t="s">
        <v>8</v>
      </c>
      <c r="C13" s="134">
        <v>68.5</v>
      </c>
      <c r="D13" s="4">
        <v>100</v>
      </c>
      <c r="E13" s="4"/>
      <c r="F13" s="11"/>
      <c r="G13" s="134">
        <v>68.5</v>
      </c>
      <c r="H13" s="4">
        <v>134</v>
      </c>
      <c r="I13" s="192">
        <v>42.5</v>
      </c>
      <c r="J13" s="11"/>
      <c r="K13" s="10">
        <v>75</v>
      </c>
      <c r="L13" s="4">
        <v>143</v>
      </c>
      <c r="M13" s="254">
        <v>43.5</v>
      </c>
      <c r="N13" s="11"/>
      <c r="O13" s="10">
        <v>134</v>
      </c>
      <c r="P13" s="4">
        <v>52.5</v>
      </c>
      <c r="Q13" s="4"/>
      <c r="R13" s="11"/>
      <c r="S13" s="19">
        <v>115</v>
      </c>
      <c r="T13" s="18"/>
      <c r="U13" s="39">
        <v>125</v>
      </c>
      <c r="V13" s="42">
        <v>986.5</v>
      </c>
      <c r="W13" s="50">
        <v>12</v>
      </c>
      <c r="X13" s="10">
        <v>61</v>
      </c>
      <c r="Y13" s="4">
        <v>107</v>
      </c>
      <c r="Z13" s="4"/>
      <c r="AA13" s="11"/>
      <c r="AB13" s="10">
        <v>104</v>
      </c>
      <c r="AC13" s="4">
        <v>51</v>
      </c>
      <c r="AD13" s="4"/>
      <c r="AE13" s="11"/>
      <c r="AF13" s="251">
        <v>55.5</v>
      </c>
      <c r="AG13" s="4">
        <v>103</v>
      </c>
      <c r="AH13" s="4"/>
      <c r="AI13" s="11"/>
      <c r="AJ13" s="10">
        <v>67</v>
      </c>
      <c r="AK13" s="4">
        <v>114</v>
      </c>
      <c r="AL13" s="4"/>
      <c r="AM13" s="11"/>
      <c r="AN13" s="39">
        <v>96</v>
      </c>
      <c r="AO13" s="19"/>
      <c r="AP13" s="18"/>
      <c r="AQ13" s="256">
        <v>758.5</v>
      </c>
      <c r="AR13" s="100">
        <v>10</v>
      </c>
      <c r="AS13" s="100">
        <f t="shared" si="0"/>
        <v>1745</v>
      </c>
      <c r="AT13" s="255">
        <v>10</v>
      </c>
    </row>
    <row r="14" spans="1:46" ht="16.5" customHeight="1" x14ac:dyDescent="0.25">
      <c r="A14" s="51">
        <v>11</v>
      </c>
      <c r="B14" s="52" t="s">
        <v>23</v>
      </c>
      <c r="C14" s="10">
        <v>114</v>
      </c>
      <c r="D14" s="4">
        <v>98</v>
      </c>
      <c r="E14" s="4">
        <v>80</v>
      </c>
      <c r="F14" s="11">
        <v>79</v>
      </c>
      <c r="G14" s="10">
        <v>109</v>
      </c>
      <c r="H14" s="4">
        <v>106</v>
      </c>
      <c r="I14" s="4">
        <v>101</v>
      </c>
      <c r="J14" s="11">
        <v>84</v>
      </c>
      <c r="K14" s="10">
        <v>122</v>
      </c>
      <c r="L14" s="4">
        <v>103</v>
      </c>
      <c r="M14" s="4">
        <v>94</v>
      </c>
      <c r="N14" s="11">
        <v>84</v>
      </c>
      <c r="O14" s="10">
        <v>128</v>
      </c>
      <c r="P14" s="4"/>
      <c r="Q14" s="4"/>
      <c r="R14" s="11"/>
      <c r="S14" s="39">
        <v>250</v>
      </c>
      <c r="T14" s="18"/>
      <c r="U14" s="18">
        <v>230</v>
      </c>
      <c r="V14" s="42">
        <v>1552</v>
      </c>
      <c r="W14" s="44">
        <v>7</v>
      </c>
      <c r="X14" s="10"/>
      <c r="Y14" s="4"/>
      <c r="Z14" s="4"/>
      <c r="AA14" s="11"/>
      <c r="AB14" s="10"/>
      <c r="AC14" s="4"/>
      <c r="AD14" s="4"/>
      <c r="AE14" s="11"/>
      <c r="AF14" s="10"/>
      <c r="AG14" s="4"/>
      <c r="AH14" s="4"/>
      <c r="AI14" s="11"/>
      <c r="AJ14" s="10"/>
      <c r="AK14" s="4"/>
      <c r="AL14" s="4"/>
      <c r="AM14" s="11"/>
      <c r="AN14" s="19"/>
      <c r="AO14" s="19"/>
      <c r="AP14" s="18"/>
      <c r="AQ14" s="61"/>
      <c r="AR14" s="46"/>
      <c r="AS14" s="100">
        <f t="shared" si="0"/>
        <v>1552</v>
      </c>
      <c r="AT14" s="255">
        <v>11</v>
      </c>
    </row>
    <row r="15" spans="1:46" ht="16.5" customHeight="1" x14ac:dyDescent="0.25">
      <c r="A15" s="51">
        <v>12</v>
      </c>
      <c r="B15" s="52" t="s">
        <v>26</v>
      </c>
      <c r="C15" s="8">
        <v>115</v>
      </c>
      <c r="D15" s="254">
        <v>43.5</v>
      </c>
      <c r="E15" s="3"/>
      <c r="F15" s="9"/>
      <c r="G15" s="8">
        <v>64</v>
      </c>
      <c r="H15" s="3">
        <v>91</v>
      </c>
      <c r="I15" s="3">
        <v>88</v>
      </c>
      <c r="J15" s="9"/>
      <c r="K15" s="8">
        <v>111</v>
      </c>
      <c r="L15" s="254">
        <v>53.5</v>
      </c>
      <c r="M15" s="3">
        <v>86</v>
      </c>
      <c r="N15" s="9"/>
      <c r="O15" s="8">
        <v>111</v>
      </c>
      <c r="P15" s="3">
        <v>107</v>
      </c>
      <c r="Q15" s="3"/>
      <c r="R15" s="9"/>
      <c r="S15" s="18">
        <v>270</v>
      </c>
      <c r="T15" s="18"/>
      <c r="U15" s="39">
        <v>310</v>
      </c>
      <c r="V15" s="42">
        <v>1180</v>
      </c>
      <c r="W15" s="44">
        <v>10</v>
      </c>
      <c r="X15" s="8">
        <v>120</v>
      </c>
      <c r="Y15" s="3">
        <v>116</v>
      </c>
      <c r="Z15" s="3"/>
      <c r="AA15" s="9"/>
      <c r="AB15" s="8"/>
      <c r="AC15" s="3"/>
      <c r="AD15" s="3"/>
      <c r="AE15" s="9"/>
      <c r="AF15" s="8"/>
      <c r="AG15" s="3"/>
      <c r="AH15" s="3"/>
      <c r="AI15" s="9"/>
      <c r="AJ15" s="8"/>
      <c r="AK15" s="3"/>
      <c r="AL15" s="3"/>
      <c r="AM15" s="9"/>
      <c r="AN15" s="18"/>
      <c r="AO15" s="18"/>
      <c r="AP15" s="18"/>
      <c r="AQ15" s="61">
        <v>236</v>
      </c>
      <c r="AR15" s="46">
        <v>14</v>
      </c>
      <c r="AS15" s="100">
        <f t="shared" si="0"/>
        <v>1416</v>
      </c>
      <c r="AT15" s="255">
        <v>12</v>
      </c>
    </row>
    <row r="16" spans="1:46" ht="16.5" customHeight="1" x14ac:dyDescent="0.25">
      <c r="A16" s="51">
        <v>13</v>
      </c>
      <c r="B16" s="52" t="s">
        <v>18</v>
      </c>
      <c r="C16" s="8">
        <v>97</v>
      </c>
      <c r="D16" s="3">
        <v>88</v>
      </c>
      <c r="E16" s="3">
        <v>77</v>
      </c>
      <c r="F16" s="9"/>
      <c r="G16" s="8">
        <v>114</v>
      </c>
      <c r="H16" s="3"/>
      <c r="I16" s="3"/>
      <c r="J16" s="9"/>
      <c r="K16" s="8">
        <v>130</v>
      </c>
      <c r="L16" s="3"/>
      <c r="M16" s="3"/>
      <c r="N16" s="9"/>
      <c r="O16" s="8">
        <v>110</v>
      </c>
      <c r="P16" s="3"/>
      <c r="Q16" s="3"/>
      <c r="R16" s="9"/>
      <c r="S16" s="18"/>
      <c r="T16" s="18"/>
      <c r="U16" s="18"/>
      <c r="V16" s="42">
        <f>SUM(C16:U16)</f>
        <v>616</v>
      </c>
      <c r="W16" s="50">
        <v>14</v>
      </c>
      <c r="X16" s="8">
        <v>126</v>
      </c>
      <c r="Y16" s="3">
        <v>110</v>
      </c>
      <c r="Z16" s="3"/>
      <c r="AA16" s="9"/>
      <c r="AB16" s="8"/>
      <c r="AC16" s="3"/>
      <c r="AD16" s="3"/>
      <c r="AE16" s="9"/>
      <c r="AF16" s="3"/>
      <c r="AG16" s="3"/>
      <c r="AH16" s="3"/>
      <c r="AI16" s="9"/>
      <c r="AJ16" s="8">
        <v>130</v>
      </c>
      <c r="AK16" s="3">
        <v>122</v>
      </c>
      <c r="AL16" s="3"/>
      <c r="AM16" s="9"/>
      <c r="AN16" s="39">
        <v>270</v>
      </c>
      <c r="AO16" s="18"/>
      <c r="AP16" s="18">
        <v>180</v>
      </c>
      <c r="AQ16" s="61">
        <v>758</v>
      </c>
      <c r="AR16" s="100">
        <v>11</v>
      </c>
      <c r="AS16" s="100">
        <f t="shared" si="0"/>
        <v>1374</v>
      </c>
      <c r="AT16" s="259">
        <v>13</v>
      </c>
    </row>
    <row r="17" spans="1:46" ht="16.5" customHeight="1" x14ac:dyDescent="0.25">
      <c r="A17" s="51">
        <v>14</v>
      </c>
      <c r="B17" s="52" t="s">
        <v>7</v>
      </c>
      <c r="C17" s="10">
        <v>104</v>
      </c>
      <c r="D17" s="4">
        <v>84</v>
      </c>
      <c r="E17" s="4">
        <v>78</v>
      </c>
      <c r="F17" s="11"/>
      <c r="G17" s="10">
        <v>113</v>
      </c>
      <c r="H17" s="4">
        <v>105</v>
      </c>
      <c r="I17" s="4">
        <v>83</v>
      </c>
      <c r="J17" s="11"/>
      <c r="K17" s="10">
        <v>124</v>
      </c>
      <c r="L17" s="4">
        <v>95</v>
      </c>
      <c r="M17" s="4">
        <v>83</v>
      </c>
      <c r="N17" s="11"/>
      <c r="O17" s="10">
        <v>120</v>
      </c>
      <c r="P17" s="4"/>
      <c r="Q17" s="4"/>
      <c r="R17" s="11"/>
      <c r="S17" s="19"/>
      <c r="T17" s="18"/>
      <c r="U17" s="18"/>
      <c r="V17" s="42">
        <f>SUM(C17:U17)</f>
        <v>989</v>
      </c>
      <c r="W17" s="44">
        <v>11</v>
      </c>
      <c r="X17" s="10"/>
      <c r="Y17" s="4"/>
      <c r="Z17" s="4"/>
      <c r="AA17" s="11"/>
      <c r="AB17" s="10"/>
      <c r="AC17" s="4"/>
      <c r="AD17" s="4"/>
      <c r="AE17" s="11"/>
      <c r="AF17" s="10"/>
      <c r="AG17" s="4"/>
      <c r="AH17" s="4"/>
      <c r="AI17" s="11"/>
      <c r="AJ17" s="10"/>
      <c r="AK17" s="4"/>
      <c r="AL17" s="4"/>
      <c r="AM17" s="11"/>
      <c r="AN17" s="19"/>
      <c r="AO17" s="19"/>
      <c r="AP17" s="18"/>
      <c r="AQ17" s="61"/>
      <c r="AR17" s="46"/>
      <c r="AS17" s="100">
        <f t="shared" si="0"/>
        <v>989</v>
      </c>
      <c r="AT17" s="255">
        <v>14</v>
      </c>
    </row>
    <row r="18" spans="1:46" ht="16.5" customHeight="1" x14ac:dyDescent="0.25">
      <c r="A18" s="51">
        <v>15</v>
      </c>
      <c r="B18" s="52" t="s">
        <v>12</v>
      </c>
      <c r="C18" s="10">
        <v>82</v>
      </c>
      <c r="D18" s="4"/>
      <c r="E18" s="4"/>
      <c r="F18" s="11"/>
      <c r="G18" s="10"/>
      <c r="H18" s="4"/>
      <c r="I18" s="4"/>
      <c r="J18" s="11"/>
      <c r="K18" s="10"/>
      <c r="L18" s="4"/>
      <c r="M18" s="4"/>
      <c r="N18" s="11"/>
      <c r="O18" s="10"/>
      <c r="P18" s="4"/>
      <c r="Q18" s="4"/>
      <c r="R18" s="11"/>
      <c r="S18" s="19"/>
      <c r="T18" s="18"/>
      <c r="U18" s="18"/>
      <c r="V18" s="42">
        <f>SUM(C18:U18)</f>
        <v>82</v>
      </c>
      <c r="W18" s="44">
        <v>21</v>
      </c>
      <c r="X18" s="10">
        <v>134</v>
      </c>
      <c r="Y18" s="4"/>
      <c r="Z18" s="4"/>
      <c r="AA18" s="11"/>
      <c r="AB18" s="10">
        <v>140</v>
      </c>
      <c r="AC18" s="4"/>
      <c r="AD18" s="4"/>
      <c r="AE18" s="11"/>
      <c r="AF18" s="10">
        <v>134</v>
      </c>
      <c r="AG18" s="4"/>
      <c r="AH18" s="4"/>
      <c r="AI18" s="11"/>
      <c r="AJ18" s="10">
        <v>120</v>
      </c>
      <c r="AK18" s="4"/>
      <c r="AL18" s="4"/>
      <c r="AM18" s="11"/>
      <c r="AN18" s="19"/>
      <c r="AO18" s="19"/>
      <c r="AP18" s="18"/>
      <c r="AQ18" s="61">
        <v>528</v>
      </c>
      <c r="AR18" s="46">
        <v>12</v>
      </c>
      <c r="AS18" s="100">
        <f t="shared" si="0"/>
        <v>610</v>
      </c>
      <c r="AT18" s="255">
        <v>15</v>
      </c>
    </row>
    <row r="19" spans="1:46" ht="16.5" customHeight="1" x14ac:dyDescent="0.25">
      <c r="A19" s="51">
        <v>16</v>
      </c>
      <c r="B19" s="52" t="s">
        <v>19</v>
      </c>
      <c r="C19" s="10">
        <v>95</v>
      </c>
      <c r="D19" s="4"/>
      <c r="E19" s="4"/>
      <c r="F19" s="11"/>
      <c r="G19" s="10">
        <v>108</v>
      </c>
      <c r="H19" s="4"/>
      <c r="I19" s="4"/>
      <c r="J19" s="11"/>
      <c r="K19" s="10">
        <v>115</v>
      </c>
      <c r="L19" s="4"/>
      <c r="M19" s="4"/>
      <c r="N19" s="11"/>
      <c r="O19" s="10">
        <v>132</v>
      </c>
      <c r="P19" s="4"/>
      <c r="Q19" s="4"/>
      <c r="R19" s="11"/>
      <c r="S19" s="19"/>
      <c r="T19" s="18"/>
      <c r="U19" s="18"/>
      <c r="V19" s="42">
        <f>SUM(C19:U19)</f>
        <v>450</v>
      </c>
      <c r="W19" s="50">
        <v>15</v>
      </c>
      <c r="X19" s="10"/>
      <c r="Y19" s="4"/>
      <c r="Z19" s="4"/>
      <c r="AA19" s="11"/>
      <c r="AB19" s="10"/>
      <c r="AC19" s="4"/>
      <c r="AD19" s="4"/>
      <c r="AE19" s="11"/>
      <c r="AF19" s="10"/>
      <c r="AG19" s="4"/>
      <c r="AH19" s="4"/>
      <c r="AI19" s="11"/>
      <c r="AJ19" s="10"/>
      <c r="AK19" s="4"/>
      <c r="AL19" s="4"/>
      <c r="AM19" s="11"/>
      <c r="AN19" s="19"/>
      <c r="AO19" s="19"/>
      <c r="AP19" s="18"/>
      <c r="AQ19" s="61"/>
      <c r="AR19" s="100"/>
      <c r="AS19" s="100">
        <f t="shared" si="0"/>
        <v>450</v>
      </c>
      <c r="AT19" s="255">
        <v>16</v>
      </c>
    </row>
    <row r="20" spans="1:46" ht="16.5" customHeight="1" x14ac:dyDescent="0.25">
      <c r="A20" s="51">
        <v>17</v>
      </c>
      <c r="B20" s="53" t="s">
        <v>22</v>
      </c>
      <c r="C20" s="14">
        <v>53</v>
      </c>
      <c r="D20" s="7">
        <v>48</v>
      </c>
      <c r="E20" s="7"/>
      <c r="F20" s="15"/>
      <c r="G20" s="14">
        <v>52</v>
      </c>
      <c r="H20" s="252">
        <v>49.5</v>
      </c>
      <c r="I20" s="7"/>
      <c r="J20" s="15"/>
      <c r="K20" s="14">
        <v>59</v>
      </c>
      <c r="L20" s="252">
        <v>44.5</v>
      </c>
      <c r="M20" s="7"/>
      <c r="N20" s="15"/>
      <c r="O20" s="14">
        <v>58</v>
      </c>
      <c r="P20" s="7"/>
      <c r="Q20" s="7"/>
      <c r="R20" s="15"/>
      <c r="S20" s="21"/>
      <c r="T20" s="18"/>
      <c r="U20" s="18"/>
      <c r="V20" s="42">
        <f>SUM(C20:U20)</f>
        <v>364</v>
      </c>
      <c r="W20" s="44">
        <v>16</v>
      </c>
      <c r="X20" s="14"/>
      <c r="Y20" s="7"/>
      <c r="Z20" s="7"/>
      <c r="AA20" s="15"/>
      <c r="AB20" s="14"/>
      <c r="AC20" s="7"/>
      <c r="AD20" s="7"/>
      <c r="AE20" s="15"/>
      <c r="AF20" s="14"/>
      <c r="AG20" s="7"/>
      <c r="AH20" s="7"/>
      <c r="AI20" s="15"/>
      <c r="AJ20" s="14"/>
      <c r="AK20" s="7"/>
      <c r="AL20" s="7"/>
      <c r="AM20" s="15"/>
      <c r="AN20" s="21"/>
      <c r="AO20" s="21"/>
      <c r="AP20" s="18"/>
      <c r="AQ20" s="61"/>
      <c r="AR20" s="46"/>
      <c r="AS20" s="100">
        <f t="shared" si="0"/>
        <v>364</v>
      </c>
      <c r="AT20" s="259">
        <v>17</v>
      </c>
    </row>
    <row r="21" spans="1:46" ht="16.5" customHeight="1" x14ac:dyDescent="0.25">
      <c r="A21" s="51">
        <v>18</v>
      </c>
      <c r="B21" s="55" t="s">
        <v>32</v>
      </c>
      <c r="C21" s="36"/>
      <c r="D21" s="34"/>
      <c r="E21" s="34"/>
      <c r="F21" s="37"/>
      <c r="G21" s="36"/>
      <c r="H21" s="34"/>
      <c r="I21" s="34"/>
      <c r="J21" s="37"/>
      <c r="K21" s="36"/>
      <c r="L21" s="34"/>
      <c r="M21" s="34"/>
      <c r="N21" s="37"/>
      <c r="O21" s="36"/>
      <c r="P21" s="34"/>
      <c r="Q21" s="34"/>
      <c r="R21" s="37"/>
      <c r="S21" s="38"/>
      <c r="T21" s="18"/>
      <c r="U21" s="18"/>
      <c r="V21" s="42"/>
      <c r="W21" s="44"/>
      <c r="X21" s="36">
        <v>100</v>
      </c>
      <c r="Y21" s="34"/>
      <c r="Z21" s="34"/>
      <c r="AA21" s="37"/>
      <c r="AB21" s="36">
        <v>105</v>
      </c>
      <c r="AC21" s="34"/>
      <c r="AD21" s="34"/>
      <c r="AE21" s="37"/>
      <c r="AF21" s="36">
        <v>99</v>
      </c>
      <c r="AG21" s="34"/>
      <c r="AH21" s="34"/>
      <c r="AI21" s="37"/>
      <c r="AJ21" s="36"/>
      <c r="AK21" s="34"/>
      <c r="AL21" s="34"/>
      <c r="AM21" s="37"/>
      <c r="AN21" s="38"/>
      <c r="AO21" s="38"/>
      <c r="AP21" s="18"/>
      <c r="AQ21" s="61">
        <v>304</v>
      </c>
      <c r="AR21" s="46">
        <v>13</v>
      </c>
      <c r="AS21" s="100">
        <f t="shared" si="0"/>
        <v>304</v>
      </c>
      <c r="AT21" s="255">
        <v>18</v>
      </c>
    </row>
    <row r="22" spans="1:46" ht="16.5" customHeight="1" x14ac:dyDescent="0.25">
      <c r="A22" s="51">
        <v>19</v>
      </c>
      <c r="B22" s="55" t="s">
        <v>42</v>
      </c>
      <c r="C22" s="36"/>
      <c r="D22" s="34"/>
      <c r="E22" s="34"/>
      <c r="F22" s="37"/>
      <c r="G22" s="36">
        <v>93</v>
      </c>
      <c r="H22" s="34"/>
      <c r="I22" s="34"/>
      <c r="J22" s="37"/>
      <c r="K22" s="36">
        <v>91</v>
      </c>
      <c r="L22" s="34"/>
      <c r="M22" s="34"/>
      <c r="N22" s="37"/>
      <c r="O22" s="36"/>
      <c r="P22" s="34"/>
      <c r="Q22" s="34"/>
      <c r="R22" s="37"/>
      <c r="S22" s="38"/>
      <c r="T22" s="38"/>
      <c r="U22" s="38"/>
      <c r="V22" s="42">
        <f>SUM(C22:U22)</f>
        <v>184</v>
      </c>
      <c r="W22" s="50">
        <v>18</v>
      </c>
      <c r="X22" s="36"/>
      <c r="Y22" s="34"/>
      <c r="Z22" s="34"/>
      <c r="AA22" s="37"/>
      <c r="AB22" s="36">
        <v>53</v>
      </c>
      <c r="AC22" s="34"/>
      <c r="AD22" s="34"/>
      <c r="AE22" s="37"/>
      <c r="AF22" s="228">
        <v>48.5</v>
      </c>
      <c r="AG22" s="34"/>
      <c r="AH22" s="34"/>
      <c r="AI22" s="37"/>
      <c r="AJ22" s="36"/>
      <c r="AK22" s="34"/>
      <c r="AL22" s="34"/>
      <c r="AM22" s="37"/>
      <c r="AN22" s="38"/>
      <c r="AO22" s="38"/>
      <c r="AP22" s="38"/>
      <c r="AQ22" s="256">
        <v>101.5</v>
      </c>
      <c r="AR22" s="46">
        <v>16</v>
      </c>
      <c r="AS22" s="100">
        <f t="shared" si="0"/>
        <v>285.5</v>
      </c>
      <c r="AT22" s="255">
        <v>19</v>
      </c>
    </row>
    <row r="23" spans="1:46" ht="16.5" customHeight="1" x14ac:dyDescent="0.25">
      <c r="A23" s="51">
        <v>20</v>
      </c>
      <c r="B23" s="55" t="s">
        <v>43</v>
      </c>
      <c r="C23" s="36"/>
      <c r="D23" s="34"/>
      <c r="E23" s="34"/>
      <c r="F23" s="37"/>
      <c r="G23" s="36"/>
      <c r="H23" s="34"/>
      <c r="I23" s="34"/>
      <c r="J23" s="37"/>
      <c r="K23" s="36"/>
      <c r="L23" s="34"/>
      <c r="M23" s="34"/>
      <c r="N23" s="37"/>
      <c r="O23" s="36"/>
      <c r="P23" s="34"/>
      <c r="Q23" s="34"/>
      <c r="R23" s="37"/>
      <c r="S23" s="38"/>
      <c r="T23" s="38"/>
      <c r="U23" s="38"/>
      <c r="V23" s="42"/>
      <c r="W23" s="44"/>
      <c r="X23" s="36"/>
      <c r="Y23" s="34"/>
      <c r="Z23" s="34"/>
      <c r="AA23" s="37"/>
      <c r="AB23" s="36">
        <v>98</v>
      </c>
      <c r="AC23" s="34"/>
      <c r="AD23" s="34"/>
      <c r="AE23" s="37"/>
      <c r="AF23" s="36">
        <v>98</v>
      </c>
      <c r="AG23" s="34"/>
      <c r="AH23" s="34"/>
      <c r="AI23" s="37"/>
      <c r="AJ23" s="36"/>
      <c r="AK23" s="34"/>
      <c r="AL23" s="34"/>
      <c r="AM23" s="37"/>
      <c r="AN23" s="38"/>
      <c r="AO23" s="38"/>
      <c r="AP23" s="38"/>
      <c r="AQ23" s="61">
        <v>196</v>
      </c>
      <c r="AR23" s="46">
        <v>15</v>
      </c>
      <c r="AS23" s="100">
        <f t="shared" si="0"/>
        <v>196</v>
      </c>
      <c r="AT23" s="255">
        <v>20</v>
      </c>
    </row>
    <row r="24" spans="1:46" ht="16.5" customHeight="1" x14ac:dyDescent="0.25">
      <c r="A24" s="51">
        <v>21</v>
      </c>
      <c r="B24" s="55" t="s">
        <v>39</v>
      </c>
      <c r="C24" s="36">
        <v>109</v>
      </c>
      <c r="D24" s="34">
        <v>83</v>
      </c>
      <c r="E24" s="34"/>
      <c r="F24" s="37"/>
      <c r="G24" s="36"/>
      <c r="H24" s="34"/>
      <c r="I24" s="34"/>
      <c r="J24" s="37"/>
      <c r="K24" s="36"/>
      <c r="L24" s="34"/>
      <c r="M24" s="34"/>
      <c r="N24" s="37"/>
      <c r="O24" s="36"/>
      <c r="P24" s="34"/>
      <c r="Q24" s="34"/>
      <c r="R24" s="37"/>
      <c r="S24" s="38"/>
      <c r="T24" s="38"/>
      <c r="U24" s="38"/>
      <c r="V24" s="42">
        <f>SUM(C24:U24)</f>
        <v>192</v>
      </c>
      <c r="W24" s="44">
        <v>17</v>
      </c>
      <c r="X24" s="36"/>
      <c r="Y24" s="34"/>
      <c r="Z24" s="34"/>
      <c r="AA24" s="37"/>
      <c r="AB24" s="36"/>
      <c r="AC24" s="34"/>
      <c r="AD24" s="34"/>
      <c r="AE24" s="37"/>
      <c r="AF24" s="36"/>
      <c r="AG24" s="34"/>
      <c r="AH24" s="34"/>
      <c r="AI24" s="37"/>
      <c r="AJ24" s="36"/>
      <c r="AK24" s="34"/>
      <c r="AL24" s="34"/>
      <c r="AM24" s="37"/>
      <c r="AN24" s="38"/>
      <c r="AO24" s="38"/>
      <c r="AP24" s="38"/>
      <c r="AQ24" s="61"/>
      <c r="AR24" s="46"/>
      <c r="AS24" s="100">
        <f t="shared" si="0"/>
        <v>192</v>
      </c>
      <c r="AT24" s="259">
        <v>21</v>
      </c>
    </row>
    <row r="25" spans="1:46" ht="16.5" customHeight="1" x14ac:dyDescent="0.25">
      <c r="A25" s="51">
        <v>22</v>
      </c>
      <c r="B25" s="52" t="s">
        <v>3</v>
      </c>
      <c r="C25" s="251">
        <v>43.5</v>
      </c>
      <c r="D25" s="3"/>
      <c r="E25" s="3"/>
      <c r="F25" s="9"/>
      <c r="G25" s="8">
        <v>64</v>
      </c>
      <c r="H25" s="3"/>
      <c r="I25" s="3"/>
      <c r="J25" s="9"/>
      <c r="K25" s="251">
        <v>53.5</v>
      </c>
      <c r="L25" s="3"/>
      <c r="M25" s="3"/>
      <c r="N25" s="9"/>
      <c r="O25" s="8"/>
      <c r="P25" s="3"/>
      <c r="Q25" s="3"/>
      <c r="R25" s="9"/>
      <c r="S25" s="18"/>
      <c r="T25" s="18"/>
      <c r="U25" s="18"/>
      <c r="V25" s="42">
        <f>SUM(C25:U25)</f>
        <v>161</v>
      </c>
      <c r="W25" s="50">
        <v>19</v>
      </c>
      <c r="X25" s="8"/>
      <c r="Y25" s="3"/>
      <c r="Z25" s="3"/>
      <c r="AA25" s="9"/>
      <c r="AB25" s="8"/>
      <c r="AC25" s="3"/>
      <c r="AD25" s="3"/>
      <c r="AE25" s="9"/>
      <c r="AF25" s="8"/>
      <c r="AG25" s="3"/>
      <c r="AH25" s="3"/>
      <c r="AI25" s="9"/>
      <c r="AJ25" s="8"/>
      <c r="AK25" s="3"/>
      <c r="AL25" s="3"/>
      <c r="AM25" s="9"/>
      <c r="AN25" s="18"/>
      <c r="AO25" s="18"/>
      <c r="AP25" s="18"/>
      <c r="AQ25" s="61"/>
      <c r="AR25" s="46"/>
      <c r="AS25" s="100">
        <f t="shared" si="0"/>
        <v>161</v>
      </c>
      <c r="AT25" s="255">
        <v>22</v>
      </c>
    </row>
    <row r="26" spans="1:46" ht="16.5" customHeight="1" x14ac:dyDescent="0.25">
      <c r="A26" s="51">
        <v>23</v>
      </c>
      <c r="B26" s="53" t="s">
        <v>15</v>
      </c>
      <c r="C26" s="10">
        <v>111</v>
      </c>
      <c r="D26" s="4"/>
      <c r="E26" s="4"/>
      <c r="F26" s="11"/>
      <c r="G26" s="10"/>
      <c r="H26" s="4"/>
      <c r="I26" s="4"/>
      <c r="J26" s="11"/>
      <c r="K26" s="10"/>
      <c r="L26" s="4"/>
      <c r="M26" s="4"/>
      <c r="N26" s="11"/>
      <c r="O26" s="10"/>
      <c r="P26" s="4"/>
      <c r="Q26" s="4"/>
      <c r="R26" s="11"/>
      <c r="S26" s="19"/>
      <c r="T26" s="18"/>
      <c r="U26" s="18"/>
      <c r="V26" s="42">
        <f>SUM(C26:U26)</f>
        <v>111</v>
      </c>
      <c r="W26" s="44">
        <v>20</v>
      </c>
      <c r="X26" s="10"/>
      <c r="Y26" s="4"/>
      <c r="Z26" s="4"/>
      <c r="AA26" s="11"/>
      <c r="AB26" s="10"/>
      <c r="AC26" s="4"/>
      <c r="AD26" s="4"/>
      <c r="AE26" s="11"/>
      <c r="AF26" s="10"/>
      <c r="AG26" s="4"/>
      <c r="AH26" s="4"/>
      <c r="AI26" s="11"/>
      <c r="AJ26" s="10"/>
      <c r="AK26" s="4"/>
      <c r="AL26" s="4"/>
      <c r="AM26" s="11"/>
      <c r="AN26" s="19"/>
      <c r="AO26" s="19"/>
      <c r="AP26" s="18"/>
      <c r="AQ26" s="61"/>
      <c r="AR26" s="46"/>
      <c r="AS26" s="100">
        <f t="shared" si="0"/>
        <v>111</v>
      </c>
      <c r="AT26" s="255">
        <v>23</v>
      </c>
    </row>
    <row r="27" spans="1:46" ht="16.5" customHeight="1" x14ac:dyDescent="0.25">
      <c r="A27" s="51">
        <v>24</v>
      </c>
      <c r="B27" s="55" t="s">
        <v>41</v>
      </c>
      <c r="C27" s="36">
        <v>76</v>
      </c>
      <c r="D27" s="34"/>
      <c r="E27" s="34"/>
      <c r="F27" s="37"/>
      <c r="G27" s="36"/>
      <c r="H27" s="34"/>
      <c r="I27" s="34"/>
      <c r="J27" s="37"/>
      <c r="K27" s="36"/>
      <c r="L27" s="34"/>
      <c r="M27" s="34"/>
      <c r="N27" s="37"/>
      <c r="O27" s="36"/>
      <c r="P27" s="34"/>
      <c r="Q27" s="34"/>
      <c r="R27" s="37"/>
      <c r="S27" s="38"/>
      <c r="T27" s="38"/>
      <c r="U27" s="38"/>
      <c r="V27" s="42">
        <f>SUM(C27:U27)</f>
        <v>76</v>
      </c>
      <c r="W27" s="50">
        <v>22</v>
      </c>
      <c r="X27" s="36"/>
      <c r="Y27" s="34"/>
      <c r="Z27" s="34"/>
      <c r="AA27" s="37"/>
      <c r="AB27" s="36"/>
      <c r="AC27" s="34"/>
      <c r="AD27" s="34"/>
      <c r="AE27" s="37"/>
      <c r="AF27" s="36"/>
      <c r="AG27" s="34"/>
      <c r="AH27" s="34"/>
      <c r="AI27" s="37"/>
      <c r="AJ27" s="36"/>
      <c r="AK27" s="34"/>
      <c r="AL27" s="34"/>
      <c r="AM27" s="37"/>
      <c r="AN27" s="38"/>
      <c r="AO27" s="38"/>
      <c r="AP27" s="38"/>
      <c r="AQ27" s="61"/>
      <c r="AR27" s="46"/>
      <c r="AS27" s="100">
        <f t="shared" si="0"/>
        <v>76</v>
      </c>
      <c r="AT27" s="255">
        <v>24</v>
      </c>
    </row>
    <row r="28" spans="1:46" ht="16.5" customHeight="1" x14ac:dyDescent="0.25">
      <c r="A28" s="51">
        <v>25</v>
      </c>
      <c r="B28" s="52" t="s">
        <v>4</v>
      </c>
      <c r="C28" s="8">
        <v>75</v>
      </c>
      <c r="D28" s="3"/>
      <c r="E28" s="3"/>
      <c r="F28" s="9"/>
      <c r="G28" s="8"/>
      <c r="H28" s="3"/>
      <c r="I28" s="3"/>
      <c r="J28" s="9"/>
      <c r="K28" s="8"/>
      <c r="L28" s="3"/>
      <c r="M28" s="3"/>
      <c r="N28" s="9"/>
      <c r="O28" s="8"/>
      <c r="P28" s="3"/>
      <c r="Q28" s="3"/>
      <c r="R28" s="9"/>
      <c r="S28" s="18"/>
      <c r="T28" s="18"/>
      <c r="U28" s="18"/>
      <c r="V28" s="42">
        <f>SUM(C28:U28)</f>
        <v>75</v>
      </c>
      <c r="W28" s="44">
        <v>23</v>
      </c>
      <c r="X28" s="8"/>
      <c r="Y28" s="3"/>
      <c r="Z28" s="3"/>
      <c r="AA28" s="9"/>
      <c r="AB28" s="8"/>
      <c r="AC28" s="3"/>
      <c r="AD28" s="3"/>
      <c r="AE28" s="9"/>
      <c r="AF28" s="8"/>
      <c r="AG28" s="3"/>
      <c r="AH28" s="3"/>
      <c r="AI28" s="9"/>
      <c r="AJ28" s="8"/>
      <c r="AK28" s="3"/>
      <c r="AL28" s="3"/>
      <c r="AM28" s="9"/>
      <c r="AN28" s="18"/>
      <c r="AO28" s="18"/>
      <c r="AP28" s="18"/>
      <c r="AQ28" s="61"/>
      <c r="AR28" s="46"/>
      <c r="AS28" s="100">
        <f t="shared" si="0"/>
        <v>75</v>
      </c>
      <c r="AT28" s="259">
        <v>25</v>
      </c>
    </row>
    <row r="29" spans="1:46" ht="16.5" customHeight="1" x14ac:dyDescent="0.25">
      <c r="A29" s="51">
        <v>26</v>
      </c>
      <c r="B29" s="52" t="s">
        <v>9</v>
      </c>
      <c r="C29" s="134">
        <v>49.5</v>
      </c>
      <c r="D29" s="4"/>
      <c r="E29" s="4"/>
      <c r="F29" s="11"/>
      <c r="G29" s="10"/>
      <c r="H29" s="4"/>
      <c r="I29" s="4"/>
      <c r="J29" s="11"/>
      <c r="K29" s="10"/>
      <c r="L29" s="4"/>
      <c r="M29" s="4"/>
      <c r="N29" s="11"/>
      <c r="O29" s="10"/>
      <c r="P29" s="4"/>
      <c r="Q29" s="4"/>
      <c r="R29" s="11"/>
      <c r="S29" s="19"/>
      <c r="T29" s="18"/>
      <c r="U29" s="18"/>
      <c r="V29" s="42">
        <v>50</v>
      </c>
      <c r="W29" s="44">
        <v>24</v>
      </c>
      <c r="X29" s="10"/>
      <c r="Y29" s="4"/>
      <c r="Z29" s="4"/>
      <c r="AA29" s="11"/>
      <c r="AB29" s="10"/>
      <c r="AC29" s="4"/>
      <c r="AD29" s="4"/>
      <c r="AE29" s="11"/>
      <c r="AF29" s="10"/>
      <c r="AG29" s="4"/>
      <c r="AH29" s="4"/>
      <c r="AI29" s="11"/>
      <c r="AJ29" s="10"/>
      <c r="AK29" s="4"/>
      <c r="AL29" s="4"/>
      <c r="AM29" s="11"/>
      <c r="AN29" s="19"/>
      <c r="AO29" s="19"/>
      <c r="AP29" s="18"/>
      <c r="AQ29" s="61"/>
      <c r="AR29" s="46"/>
      <c r="AS29" s="100">
        <f t="shared" si="0"/>
        <v>50</v>
      </c>
      <c r="AT29" s="255">
        <v>26</v>
      </c>
    </row>
    <row r="30" spans="1:46" ht="16.5" customHeight="1" x14ac:dyDescent="0.25">
      <c r="A30" s="51">
        <v>27</v>
      </c>
      <c r="B30" s="55" t="s">
        <v>40</v>
      </c>
      <c r="C30" s="228">
        <v>49.5</v>
      </c>
      <c r="D30" s="34"/>
      <c r="E30" s="34"/>
      <c r="F30" s="37"/>
      <c r="G30" s="36"/>
      <c r="H30" s="34"/>
      <c r="I30" s="34"/>
      <c r="J30" s="37"/>
      <c r="K30" s="36"/>
      <c r="L30" s="34"/>
      <c r="M30" s="34"/>
      <c r="N30" s="37"/>
      <c r="O30" s="36"/>
      <c r="P30" s="34"/>
      <c r="Q30" s="34"/>
      <c r="R30" s="37"/>
      <c r="S30" s="38"/>
      <c r="T30" s="38"/>
      <c r="U30" s="38"/>
      <c r="V30" s="42">
        <f>SUM(C30:U30)</f>
        <v>49.5</v>
      </c>
      <c r="W30" s="44">
        <v>25</v>
      </c>
      <c r="X30" s="36"/>
      <c r="Y30" s="34"/>
      <c r="Z30" s="34"/>
      <c r="AA30" s="37"/>
      <c r="AB30" s="36"/>
      <c r="AC30" s="34"/>
      <c r="AD30" s="34"/>
      <c r="AE30" s="37"/>
      <c r="AF30" s="36"/>
      <c r="AG30" s="34"/>
      <c r="AH30" s="34"/>
      <c r="AI30" s="37"/>
      <c r="AJ30" s="36"/>
      <c r="AK30" s="34"/>
      <c r="AL30" s="34"/>
      <c r="AM30" s="37"/>
      <c r="AN30" s="38"/>
      <c r="AO30" s="38"/>
      <c r="AP30" s="38"/>
      <c r="AQ30" s="61"/>
      <c r="AR30" s="46"/>
      <c r="AS30" s="100">
        <f t="shared" si="0"/>
        <v>49.5</v>
      </c>
      <c r="AT30" s="255">
        <v>27</v>
      </c>
    </row>
    <row r="31" spans="1:46" ht="16.5" customHeight="1" x14ac:dyDescent="0.25">
      <c r="A31" s="51">
        <v>28</v>
      </c>
      <c r="B31" s="56" t="s">
        <v>20</v>
      </c>
      <c r="C31" s="8"/>
      <c r="D31" s="3"/>
      <c r="E31" s="3"/>
      <c r="F31" s="9"/>
      <c r="G31" s="8"/>
      <c r="H31" s="3"/>
      <c r="I31" s="3"/>
      <c r="J31" s="9"/>
      <c r="K31" s="8"/>
      <c r="L31" s="3"/>
      <c r="M31" s="3"/>
      <c r="N31" s="9"/>
      <c r="O31" s="8"/>
      <c r="P31" s="3"/>
      <c r="Q31" s="3"/>
      <c r="R31" s="9"/>
      <c r="S31" s="18"/>
      <c r="T31" s="18"/>
      <c r="U31" s="18"/>
      <c r="V31" s="42"/>
      <c r="W31" s="44"/>
      <c r="X31" s="8"/>
      <c r="Y31" s="3"/>
      <c r="Z31" s="3"/>
      <c r="AA31" s="9"/>
      <c r="AB31" s="8"/>
      <c r="AC31" s="3"/>
      <c r="AD31" s="3"/>
      <c r="AE31" s="9"/>
      <c r="AF31" s="8"/>
      <c r="AG31" s="3"/>
      <c r="AH31" s="3"/>
      <c r="AI31" s="9"/>
      <c r="AJ31" s="8"/>
      <c r="AK31" s="3"/>
      <c r="AL31" s="3"/>
      <c r="AM31" s="9"/>
      <c r="AN31" s="18"/>
      <c r="AO31" s="18"/>
      <c r="AP31" s="18"/>
      <c r="AQ31" s="61"/>
      <c r="AR31" s="46"/>
      <c r="AS31" s="46"/>
      <c r="AT31" s="64"/>
    </row>
    <row r="32" spans="1:46" ht="16.5" customHeight="1" x14ac:dyDescent="0.25">
      <c r="A32" s="51">
        <v>29</v>
      </c>
      <c r="B32" s="53" t="s">
        <v>27</v>
      </c>
      <c r="C32" s="8"/>
      <c r="D32" s="3"/>
      <c r="E32" s="3"/>
      <c r="F32" s="9"/>
      <c r="G32" s="8"/>
      <c r="H32" s="3"/>
      <c r="I32" s="3"/>
      <c r="J32" s="9"/>
      <c r="K32" s="8"/>
      <c r="L32" s="3"/>
      <c r="M32" s="3"/>
      <c r="N32" s="9"/>
      <c r="O32" s="8"/>
      <c r="P32" s="3"/>
      <c r="Q32" s="3"/>
      <c r="R32" s="9"/>
      <c r="S32" s="18"/>
      <c r="T32" s="18"/>
      <c r="U32" s="18"/>
      <c r="V32" s="42"/>
      <c r="W32" s="44"/>
      <c r="X32" s="8"/>
      <c r="Y32" s="3"/>
      <c r="Z32" s="3"/>
      <c r="AA32" s="9"/>
      <c r="AB32" s="8"/>
      <c r="AC32" s="3"/>
      <c r="AD32" s="3"/>
      <c r="AE32" s="9"/>
      <c r="AF32" s="8"/>
      <c r="AG32" s="3"/>
      <c r="AH32" s="3"/>
      <c r="AI32" s="9"/>
      <c r="AJ32" s="8"/>
      <c r="AK32" s="3"/>
      <c r="AL32" s="3"/>
      <c r="AM32" s="9"/>
      <c r="AN32" s="18"/>
      <c r="AO32" s="18"/>
      <c r="AP32" s="18"/>
      <c r="AQ32" s="61"/>
      <c r="AR32" s="46"/>
      <c r="AS32" s="46"/>
      <c r="AT32" s="63"/>
    </row>
    <row r="33" spans="1:46" ht="16.5" customHeight="1" x14ac:dyDescent="0.25">
      <c r="A33" s="51">
        <v>30</v>
      </c>
      <c r="B33" s="187" t="s">
        <v>122</v>
      </c>
      <c r="C33" s="36"/>
      <c r="D33" s="34"/>
      <c r="E33" s="34"/>
      <c r="F33" s="37"/>
      <c r="G33" s="36"/>
      <c r="H33" s="34"/>
      <c r="I33" s="34"/>
      <c r="J33" s="37"/>
      <c r="K33" s="36"/>
      <c r="L33" s="34"/>
      <c r="M33" s="34"/>
      <c r="N33" s="37"/>
      <c r="O33" s="36"/>
      <c r="P33" s="34"/>
      <c r="Q33" s="34"/>
      <c r="R33" s="37"/>
      <c r="S33" s="38"/>
      <c r="T33" s="18"/>
      <c r="U33" s="18"/>
      <c r="V33" s="42"/>
      <c r="W33" s="44"/>
      <c r="X33" s="36"/>
      <c r="Y33" s="34"/>
      <c r="Z33" s="34"/>
      <c r="AA33" s="37"/>
      <c r="AB33" s="36"/>
      <c r="AC33" s="34"/>
      <c r="AD33" s="34"/>
      <c r="AE33" s="37"/>
      <c r="AF33" s="36"/>
      <c r="AG33" s="34"/>
      <c r="AH33" s="34"/>
      <c r="AI33" s="37"/>
      <c r="AJ33" s="36"/>
      <c r="AK33" s="34"/>
      <c r="AL33" s="34"/>
      <c r="AM33" s="37"/>
      <c r="AN33" s="38"/>
      <c r="AO33" s="38"/>
      <c r="AP33" s="18"/>
      <c r="AQ33" s="61"/>
      <c r="AR33" s="46"/>
      <c r="AS33" s="46"/>
      <c r="AT33" s="64"/>
    </row>
    <row r="34" spans="1:46" ht="16.5" customHeight="1" x14ac:dyDescent="0.25">
      <c r="A34" s="51">
        <v>31</v>
      </c>
      <c r="B34" s="53" t="s">
        <v>24</v>
      </c>
      <c r="C34" s="10"/>
      <c r="D34" s="4"/>
      <c r="E34" s="4"/>
      <c r="F34" s="11"/>
      <c r="G34" s="10"/>
      <c r="H34" s="4"/>
      <c r="I34" s="4"/>
      <c r="J34" s="11"/>
      <c r="K34" s="10"/>
      <c r="L34" s="4"/>
      <c r="M34" s="4"/>
      <c r="N34" s="11"/>
      <c r="O34" s="10"/>
      <c r="P34" s="4"/>
      <c r="Q34" s="4"/>
      <c r="R34" s="11"/>
      <c r="S34" s="19"/>
      <c r="T34" s="18"/>
      <c r="U34" s="18"/>
      <c r="V34" s="42"/>
      <c r="W34" s="44"/>
      <c r="X34" s="10"/>
      <c r="Y34" s="4"/>
      <c r="Z34" s="4"/>
      <c r="AA34" s="11"/>
      <c r="AB34" s="10"/>
      <c r="AC34" s="4"/>
      <c r="AD34" s="4"/>
      <c r="AE34" s="11"/>
      <c r="AF34" s="10"/>
      <c r="AG34" s="4"/>
      <c r="AH34" s="4"/>
      <c r="AI34" s="11"/>
      <c r="AJ34" s="10"/>
      <c r="AK34" s="4"/>
      <c r="AL34" s="4"/>
      <c r="AM34" s="11"/>
      <c r="AN34" s="19"/>
      <c r="AO34" s="19"/>
      <c r="AP34" s="18"/>
      <c r="AQ34" s="61"/>
      <c r="AR34" s="46"/>
      <c r="AS34" s="46"/>
      <c r="AT34" s="63"/>
    </row>
    <row r="35" spans="1:46" ht="16.5" customHeight="1" x14ac:dyDescent="0.25">
      <c r="A35" s="51">
        <v>32</v>
      </c>
      <c r="B35" s="53" t="s">
        <v>25</v>
      </c>
      <c r="C35" s="10"/>
      <c r="D35" s="4"/>
      <c r="E35" s="4"/>
      <c r="F35" s="11"/>
      <c r="G35" s="10"/>
      <c r="H35" s="4"/>
      <c r="I35" s="4"/>
      <c r="J35" s="11"/>
      <c r="K35" s="10"/>
      <c r="L35" s="4"/>
      <c r="M35" s="4"/>
      <c r="N35" s="11"/>
      <c r="O35" s="10"/>
      <c r="P35" s="4"/>
      <c r="Q35" s="4"/>
      <c r="R35" s="11"/>
      <c r="S35" s="19"/>
      <c r="T35" s="18"/>
      <c r="U35" s="18"/>
      <c r="V35" s="42"/>
      <c r="W35" s="44"/>
      <c r="X35" s="10"/>
      <c r="Y35" s="4"/>
      <c r="Z35" s="4"/>
      <c r="AA35" s="11"/>
      <c r="AB35" s="10"/>
      <c r="AC35" s="4"/>
      <c r="AD35" s="4"/>
      <c r="AE35" s="11"/>
      <c r="AF35" s="10"/>
      <c r="AG35" s="4"/>
      <c r="AH35" s="4"/>
      <c r="AI35" s="11"/>
      <c r="AJ35" s="10"/>
      <c r="AK35" s="4"/>
      <c r="AL35" s="4"/>
      <c r="AM35" s="11"/>
      <c r="AN35" s="19"/>
      <c r="AO35" s="19"/>
      <c r="AP35" s="18"/>
      <c r="AQ35" s="61"/>
      <c r="AR35" s="46"/>
      <c r="AS35" s="46"/>
      <c r="AT35" s="63"/>
    </row>
    <row r="36" spans="1:46" ht="15.75" customHeight="1" x14ac:dyDescent="0.25">
      <c r="A36" s="51">
        <v>33</v>
      </c>
      <c r="B36" s="52" t="s">
        <v>28</v>
      </c>
      <c r="C36" s="8"/>
      <c r="D36" s="3"/>
      <c r="E36" s="3"/>
      <c r="F36" s="9"/>
      <c r="G36" s="8"/>
      <c r="H36" s="3"/>
      <c r="I36" s="3"/>
      <c r="J36" s="9"/>
      <c r="K36" s="8"/>
      <c r="L36" s="3"/>
      <c r="M36" s="3"/>
      <c r="N36" s="9"/>
      <c r="O36" s="8"/>
      <c r="P36" s="3"/>
      <c r="Q36" s="3"/>
      <c r="R36" s="9"/>
      <c r="S36" s="18"/>
      <c r="T36" s="18"/>
      <c r="U36" s="18"/>
      <c r="V36" s="42"/>
      <c r="W36" s="44"/>
      <c r="X36" s="8"/>
      <c r="Y36" s="3"/>
      <c r="Z36" s="3"/>
      <c r="AA36" s="9"/>
      <c r="AB36" s="8"/>
      <c r="AC36" s="3"/>
      <c r="AD36" s="3"/>
      <c r="AE36" s="9"/>
      <c r="AF36" s="8"/>
      <c r="AG36" s="3"/>
      <c r="AH36" s="3"/>
      <c r="AI36" s="9"/>
      <c r="AJ36" s="8"/>
      <c r="AK36" s="3"/>
      <c r="AL36" s="3"/>
      <c r="AM36" s="9"/>
      <c r="AN36" s="18"/>
      <c r="AO36" s="18"/>
      <c r="AP36" s="18"/>
      <c r="AQ36" s="61"/>
      <c r="AR36" s="46"/>
      <c r="AS36" s="46"/>
      <c r="AT36" s="63"/>
    </row>
    <row r="37" spans="1:46" ht="15.75" customHeight="1" x14ac:dyDescent="0.25">
      <c r="A37" s="51">
        <v>34</v>
      </c>
      <c r="B37" s="52" t="s">
        <v>13</v>
      </c>
      <c r="C37" s="12"/>
      <c r="D37" s="6"/>
      <c r="E37" s="6"/>
      <c r="F37" s="13"/>
      <c r="G37" s="12"/>
      <c r="H37" s="6"/>
      <c r="I37" s="6"/>
      <c r="J37" s="13"/>
      <c r="K37" s="12"/>
      <c r="L37" s="6"/>
      <c r="M37" s="6"/>
      <c r="N37" s="13"/>
      <c r="O37" s="12"/>
      <c r="P37" s="6"/>
      <c r="Q37" s="6"/>
      <c r="R37" s="13"/>
      <c r="S37" s="20"/>
      <c r="T37" s="18"/>
      <c r="U37" s="18"/>
      <c r="V37" s="42"/>
      <c r="W37" s="44"/>
      <c r="X37" s="12"/>
      <c r="Y37" s="6"/>
      <c r="Z37" s="6"/>
      <c r="AA37" s="13"/>
      <c r="AB37" s="12"/>
      <c r="AC37" s="6"/>
      <c r="AD37" s="6"/>
      <c r="AE37" s="13"/>
      <c r="AF37" s="12"/>
      <c r="AG37" s="6"/>
      <c r="AH37" s="6"/>
      <c r="AI37" s="13"/>
      <c r="AJ37" s="12"/>
      <c r="AK37" s="6"/>
      <c r="AL37" s="6"/>
      <c r="AM37" s="13"/>
      <c r="AN37" s="20"/>
      <c r="AO37" s="20"/>
      <c r="AP37" s="18"/>
      <c r="AQ37" s="61"/>
      <c r="AR37" s="46"/>
      <c r="AS37" s="46"/>
      <c r="AT37" s="63"/>
    </row>
    <row r="38" spans="1:46" ht="15.75" customHeight="1" x14ac:dyDescent="0.25">
      <c r="A38" s="51">
        <v>35</v>
      </c>
      <c r="B38" s="53" t="s">
        <v>21</v>
      </c>
      <c r="C38" s="8"/>
      <c r="D38" s="3"/>
      <c r="E38" s="3"/>
      <c r="F38" s="9"/>
      <c r="G38" s="8"/>
      <c r="H38" s="3"/>
      <c r="I38" s="3"/>
      <c r="J38" s="9"/>
      <c r="K38" s="8"/>
      <c r="L38" s="3"/>
      <c r="M38" s="3"/>
      <c r="N38" s="9"/>
      <c r="O38" s="8"/>
      <c r="P38" s="3"/>
      <c r="Q38" s="3"/>
      <c r="R38" s="9"/>
      <c r="S38" s="18"/>
      <c r="T38" s="18"/>
      <c r="U38" s="18"/>
      <c r="V38" s="42"/>
      <c r="W38" s="44"/>
      <c r="X38" s="8"/>
      <c r="Y38" s="3"/>
      <c r="Z38" s="3"/>
      <c r="AA38" s="9"/>
      <c r="AB38" s="8"/>
      <c r="AC38" s="3"/>
      <c r="AD38" s="3"/>
      <c r="AE38" s="9"/>
      <c r="AF38" s="8"/>
      <c r="AG38" s="3"/>
      <c r="AH38" s="3"/>
      <c r="AI38" s="9"/>
      <c r="AJ38" s="8"/>
      <c r="AK38" s="3"/>
      <c r="AL38" s="3"/>
      <c r="AM38" s="9"/>
      <c r="AN38" s="18"/>
      <c r="AO38" s="18"/>
      <c r="AP38" s="18"/>
      <c r="AQ38" s="61"/>
      <c r="AR38" s="46"/>
      <c r="AS38" s="46"/>
      <c r="AT38" s="63"/>
    </row>
    <row r="39" spans="1:46" ht="16.5" customHeight="1" thickBot="1" x14ac:dyDescent="0.3">
      <c r="A39" s="51">
        <v>36</v>
      </c>
      <c r="B39" s="57" t="s">
        <v>14</v>
      </c>
      <c r="C39" s="58"/>
      <c r="D39" s="59"/>
      <c r="E39" s="59"/>
      <c r="F39" s="60"/>
      <c r="G39" s="58"/>
      <c r="H39" s="59"/>
      <c r="I39" s="59"/>
      <c r="J39" s="60"/>
      <c r="K39" s="58"/>
      <c r="L39" s="59"/>
      <c r="M39" s="59"/>
      <c r="N39" s="60"/>
      <c r="O39" s="58"/>
      <c r="P39" s="59"/>
      <c r="Q39" s="59"/>
      <c r="R39" s="60"/>
      <c r="S39" s="22"/>
      <c r="T39" s="22"/>
      <c r="U39" s="22"/>
      <c r="V39" s="43"/>
      <c r="W39" s="45"/>
      <c r="X39" s="58"/>
      <c r="Y39" s="59"/>
      <c r="Z39" s="59"/>
      <c r="AA39" s="60"/>
      <c r="AB39" s="58"/>
      <c r="AC39" s="59"/>
      <c r="AD39" s="59"/>
      <c r="AE39" s="60"/>
      <c r="AF39" s="58"/>
      <c r="AG39" s="59"/>
      <c r="AH39" s="59"/>
      <c r="AI39" s="60"/>
      <c r="AJ39" s="58"/>
      <c r="AK39" s="59"/>
      <c r="AL39" s="59"/>
      <c r="AM39" s="60"/>
      <c r="AN39" s="22"/>
      <c r="AO39" s="22"/>
      <c r="AP39" s="22"/>
      <c r="AQ39" s="62"/>
      <c r="AR39" s="47"/>
      <c r="AS39" s="47"/>
      <c r="AT39" s="65"/>
    </row>
  </sheetData>
  <sortState ref="B4:AS30">
    <sortCondition descending="1" ref="AS4:AS30"/>
  </sortState>
  <mergeCells count="20">
    <mergeCell ref="A1:A3"/>
    <mergeCell ref="AQ2:AQ3"/>
    <mergeCell ref="C3:F3"/>
    <mergeCell ref="G3:J3"/>
    <mergeCell ref="X3:AA3"/>
    <mergeCell ref="AB3:AE3"/>
    <mergeCell ref="K3:N3"/>
    <mergeCell ref="O3:R3"/>
    <mergeCell ref="AF3:AI3"/>
    <mergeCell ref="AJ3:AM3"/>
    <mergeCell ref="C2:U2"/>
    <mergeCell ref="X2:AP2"/>
    <mergeCell ref="X1:AR1"/>
    <mergeCell ref="AT1:AT3"/>
    <mergeCell ref="C1:W1"/>
    <mergeCell ref="AR2:AR3"/>
    <mergeCell ref="B1:B3"/>
    <mergeCell ref="V2:V3"/>
    <mergeCell ref="W2:W3"/>
    <mergeCell ref="AS1:AS3"/>
  </mergeCells>
  <phoneticPr fontId="3" type="noConversion"/>
  <pageMargins left="0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workbookViewId="0">
      <selection activeCell="X18" sqref="X18"/>
    </sheetView>
  </sheetViews>
  <sheetFormatPr defaultRowHeight="15" x14ac:dyDescent="0.25"/>
  <cols>
    <col min="1" max="1" width="4.140625" style="92" customWidth="1"/>
    <col min="2" max="2" width="22.7109375" style="92" customWidth="1"/>
    <col min="3" max="5" width="3.85546875" style="129" customWidth="1"/>
    <col min="6" max="8" width="3.85546875" style="92" customWidth="1"/>
    <col min="9" max="9" width="6.42578125" style="92" customWidth="1"/>
    <col min="10" max="11" width="6.28515625" style="92" customWidth="1"/>
    <col min="12" max="17" width="3.85546875" style="92" customWidth="1"/>
    <col min="18" max="21" width="6.28515625" style="92" customWidth="1"/>
    <col min="22" max="22" width="7.42578125" style="92" customWidth="1"/>
    <col min="23" max="16384" width="9.140625" style="92"/>
  </cols>
  <sheetData>
    <row r="1" spans="1:22" ht="21" customHeight="1" thickBot="1" x14ac:dyDescent="0.3">
      <c r="A1" s="325" t="s">
        <v>48</v>
      </c>
      <c r="B1" s="349" t="s">
        <v>44</v>
      </c>
      <c r="C1" s="331" t="s">
        <v>111</v>
      </c>
      <c r="D1" s="332"/>
      <c r="E1" s="332"/>
      <c r="F1" s="332"/>
      <c r="G1" s="332"/>
      <c r="H1" s="332"/>
      <c r="I1" s="332"/>
      <c r="J1" s="332"/>
      <c r="K1" s="332"/>
      <c r="L1" s="331" t="s">
        <v>112</v>
      </c>
      <c r="M1" s="332"/>
      <c r="N1" s="332"/>
      <c r="O1" s="332"/>
      <c r="P1" s="332"/>
      <c r="Q1" s="332"/>
      <c r="R1" s="332"/>
      <c r="S1" s="332"/>
      <c r="T1" s="333"/>
      <c r="U1" s="334" t="s">
        <v>82</v>
      </c>
      <c r="V1" s="334" t="s">
        <v>50</v>
      </c>
    </row>
    <row r="2" spans="1:22" ht="16.5" thickBot="1" x14ac:dyDescent="0.3">
      <c r="A2" s="326"/>
      <c r="B2" s="350"/>
      <c r="C2" s="351" t="s">
        <v>45</v>
      </c>
      <c r="D2" s="352"/>
      <c r="E2" s="352"/>
      <c r="F2" s="352"/>
      <c r="G2" s="352"/>
      <c r="H2" s="352"/>
      <c r="I2" s="352"/>
      <c r="J2" s="334" t="s">
        <v>77</v>
      </c>
      <c r="K2" s="334" t="s">
        <v>47</v>
      </c>
      <c r="L2" s="352" t="s">
        <v>45</v>
      </c>
      <c r="M2" s="352"/>
      <c r="N2" s="352"/>
      <c r="O2" s="352"/>
      <c r="P2" s="352"/>
      <c r="Q2" s="352"/>
      <c r="R2" s="352"/>
      <c r="S2" s="334" t="s">
        <v>77</v>
      </c>
      <c r="T2" s="334" t="s">
        <v>47</v>
      </c>
      <c r="U2" s="335"/>
      <c r="V2" s="335"/>
    </row>
    <row r="3" spans="1:22" ht="27.75" customHeight="1" thickBot="1" x14ac:dyDescent="0.3">
      <c r="A3" s="326"/>
      <c r="B3" s="301"/>
      <c r="C3" s="341" t="s">
        <v>29</v>
      </c>
      <c r="D3" s="342"/>
      <c r="E3" s="343"/>
      <c r="F3" s="341" t="s">
        <v>30</v>
      </c>
      <c r="G3" s="342"/>
      <c r="H3" s="343"/>
      <c r="I3" s="141" t="s">
        <v>31</v>
      </c>
      <c r="J3" s="335"/>
      <c r="K3" s="335"/>
      <c r="L3" s="344" t="s">
        <v>29</v>
      </c>
      <c r="M3" s="339"/>
      <c r="N3" s="345"/>
      <c r="O3" s="344" t="s">
        <v>30</v>
      </c>
      <c r="P3" s="339"/>
      <c r="Q3" s="345"/>
      <c r="R3" s="48" t="s">
        <v>31</v>
      </c>
      <c r="S3" s="335"/>
      <c r="T3" s="335"/>
      <c r="U3" s="346"/>
      <c r="V3" s="346"/>
    </row>
    <row r="4" spans="1:22" ht="16.5" customHeight="1" x14ac:dyDescent="0.25">
      <c r="A4" s="33">
        <v>1</v>
      </c>
      <c r="B4" s="136" t="s">
        <v>0</v>
      </c>
      <c r="C4" s="142">
        <v>146</v>
      </c>
      <c r="D4" s="143">
        <v>143</v>
      </c>
      <c r="E4" s="144">
        <v>132</v>
      </c>
      <c r="F4" s="108">
        <v>143</v>
      </c>
      <c r="G4" s="109">
        <v>140</v>
      </c>
      <c r="H4" s="110">
        <v>130</v>
      </c>
      <c r="I4" s="132">
        <v>450</v>
      </c>
      <c r="J4" s="145">
        <f t="shared" ref="J4:J30" si="0">SUM(C4:I4)</f>
        <v>1284</v>
      </c>
      <c r="K4" s="115">
        <v>1</v>
      </c>
      <c r="L4" s="111">
        <v>143</v>
      </c>
      <c r="M4" s="112">
        <v>140</v>
      </c>
      <c r="N4" s="113">
        <v>122</v>
      </c>
      <c r="O4" s="111">
        <v>130</v>
      </c>
      <c r="P4" s="112">
        <v>116</v>
      </c>
      <c r="Q4" s="113">
        <v>110</v>
      </c>
      <c r="R4" s="114">
        <v>390</v>
      </c>
      <c r="S4" s="146">
        <f t="shared" ref="S4:S20" si="1">SUM(L4:R4)</f>
        <v>1151</v>
      </c>
      <c r="T4" s="116">
        <v>3</v>
      </c>
      <c r="U4" s="148">
        <f t="shared" ref="U4:U33" si="2">J4+S4</f>
        <v>2435</v>
      </c>
      <c r="V4" s="150" t="s">
        <v>51</v>
      </c>
    </row>
    <row r="5" spans="1:22" ht="16.5" customHeight="1" x14ac:dyDescent="0.25">
      <c r="A5" s="33">
        <v>2</v>
      </c>
      <c r="B5" s="136" t="s">
        <v>16</v>
      </c>
      <c r="C5" s="10">
        <v>134</v>
      </c>
      <c r="D5" s="4">
        <v>126</v>
      </c>
      <c r="E5" s="11">
        <v>89</v>
      </c>
      <c r="F5" s="10">
        <v>146</v>
      </c>
      <c r="G5" s="4">
        <v>122</v>
      </c>
      <c r="H5" s="11">
        <v>103</v>
      </c>
      <c r="I5" s="19">
        <v>390</v>
      </c>
      <c r="J5" s="145">
        <f t="shared" si="0"/>
        <v>1110</v>
      </c>
      <c r="K5" s="115">
        <v>2</v>
      </c>
      <c r="L5" s="111">
        <v>146</v>
      </c>
      <c r="M5" s="112">
        <v>132</v>
      </c>
      <c r="N5" s="113">
        <v>130</v>
      </c>
      <c r="O5" s="111">
        <v>140</v>
      </c>
      <c r="P5" s="112">
        <v>128</v>
      </c>
      <c r="Q5" s="113">
        <v>124</v>
      </c>
      <c r="R5" s="114">
        <v>450</v>
      </c>
      <c r="S5" s="146">
        <f t="shared" si="1"/>
        <v>1250</v>
      </c>
      <c r="T5" s="116">
        <v>1</v>
      </c>
      <c r="U5" s="118">
        <f t="shared" si="2"/>
        <v>2360</v>
      </c>
      <c r="V5" s="117" t="s">
        <v>52</v>
      </c>
    </row>
    <row r="6" spans="1:22" ht="16.5" customHeight="1" x14ac:dyDescent="0.25">
      <c r="A6" s="33">
        <v>3</v>
      </c>
      <c r="B6" s="136" t="s">
        <v>17</v>
      </c>
      <c r="C6" s="10">
        <v>150</v>
      </c>
      <c r="D6" s="4">
        <v>130</v>
      </c>
      <c r="E6" s="11">
        <v>128</v>
      </c>
      <c r="F6" s="10">
        <v>150</v>
      </c>
      <c r="G6" s="4">
        <v>132</v>
      </c>
      <c r="H6" s="133">
        <v>57</v>
      </c>
      <c r="I6" s="19">
        <v>360</v>
      </c>
      <c r="J6" s="145">
        <f t="shared" si="0"/>
        <v>1107</v>
      </c>
      <c r="K6" s="115">
        <v>4</v>
      </c>
      <c r="L6" s="10">
        <v>150</v>
      </c>
      <c r="M6" s="4">
        <v>134</v>
      </c>
      <c r="N6" s="11">
        <v>126</v>
      </c>
      <c r="O6" s="10">
        <v>146</v>
      </c>
      <c r="P6" s="4">
        <v>134</v>
      </c>
      <c r="Q6" s="11">
        <v>118</v>
      </c>
      <c r="R6" s="19">
        <v>420</v>
      </c>
      <c r="S6" s="146">
        <f t="shared" si="1"/>
        <v>1228</v>
      </c>
      <c r="T6" s="116">
        <v>2</v>
      </c>
      <c r="U6" s="118">
        <f t="shared" si="2"/>
        <v>2335</v>
      </c>
      <c r="V6" s="117" t="s">
        <v>53</v>
      </c>
    </row>
    <row r="7" spans="1:22" ht="16.5" customHeight="1" x14ac:dyDescent="0.25">
      <c r="A7" s="33">
        <v>4</v>
      </c>
      <c r="B7" s="136" t="s">
        <v>6</v>
      </c>
      <c r="C7" s="123">
        <v>140</v>
      </c>
      <c r="D7" s="124">
        <v>100</v>
      </c>
      <c r="E7" s="125">
        <v>87</v>
      </c>
      <c r="F7" s="111">
        <v>137</v>
      </c>
      <c r="G7" s="112">
        <v>126</v>
      </c>
      <c r="H7" s="113">
        <v>98</v>
      </c>
      <c r="I7" s="114">
        <v>420</v>
      </c>
      <c r="J7" s="145">
        <f t="shared" si="0"/>
        <v>1108</v>
      </c>
      <c r="K7" s="115">
        <v>3</v>
      </c>
      <c r="L7" s="81">
        <v>130</v>
      </c>
      <c r="M7" s="82">
        <v>110</v>
      </c>
      <c r="N7" s="83">
        <v>109</v>
      </c>
      <c r="O7" s="81">
        <v>137</v>
      </c>
      <c r="P7" s="82">
        <v>132</v>
      </c>
      <c r="Q7" s="83">
        <v>113</v>
      </c>
      <c r="R7" s="84">
        <v>310</v>
      </c>
      <c r="S7" s="146">
        <f t="shared" si="1"/>
        <v>1041</v>
      </c>
      <c r="T7" s="116">
        <v>5</v>
      </c>
      <c r="U7" s="118">
        <f t="shared" si="2"/>
        <v>2149</v>
      </c>
      <c r="V7" s="117" t="s">
        <v>54</v>
      </c>
    </row>
    <row r="8" spans="1:22" ht="16.5" customHeight="1" x14ac:dyDescent="0.25">
      <c r="A8" s="33">
        <v>5</v>
      </c>
      <c r="B8" s="17" t="s">
        <v>1</v>
      </c>
      <c r="C8" s="81">
        <v>120</v>
      </c>
      <c r="D8" s="82">
        <v>110</v>
      </c>
      <c r="E8" s="83">
        <v>104</v>
      </c>
      <c r="F8" s="81">
        <v>118</v>
      </c>
      <c r="G8" s="82">
        <v>114</v>
      </c>
      <c r="H8" s="83">
        <v>112</v>
      </c>
      <c r="I8" s="84">
        <v>290</v>
      </c>
      <c r="J8" s="145">
        <f t="shared" si="0"/>
        <v>968</v>
      </c>
      <c r="K8" s="115">
        <v>6</v>
      </c>
      <c r="L8" s="10">
        <v>124</v>
      </c>
      <c r="M8" s="4">
        <v>100</v>
      </c>
      <c r="N8" s="11">
        <v>87</v>
      </c>
      <c r="O8" s="10">
        <v>126</v>
      </c>
      <c r="P8" s="4">
        <v>120</v>
      </c>
      <c r="Q8" s="11">
        <v>112</v>
      </c>
      <c r="R8" s="19">
        <v>330</v>
      </c>
      <c r="S8" s="146">
        <f t="shared" si="1"/>
        <v>999</v>
      </c>
      <c r="T8" s="116">
        <v>6</v>
      </c>
      <c r="U8" s="118">
        <f t="shared" si="2"/>
        <v>1967</v>
      </c>
      <c r="V8" s="117" t="s">
        <v>55</v>
      </c>
    </row>
    <row r="9" spans="1:22" ht="16.5" customHeight="1" x14ac:dyDescent="0.25">
      <c r="A9" s="33">
        <v>6</v>
      </c>
      <c r="B9" s="136" t="s">
        <v>18</v>
      </c>
      <c r="C9" s="10">
        <v>115</v>
      </c>
      <c r="D9" s="4">
        <v>91</v>
      </c>
      <c r="E9" s="11">
        <v>77</v>
      </c>
      <c r="F9" s="10">
        <v>77</v>
      </c>
      <c r="G9" s="4">
        <v>76</v>
      </c>
      <c r="H9" s="11">
        <v>68</v>
      </c>
      <c r="I9" s="19">
        <v>230</v>
      </c>
      <c r="J9" s="145">
        <f t="shared" si="0"/>
        <v>734</v>
      </c>
      <c r="K9" s="115">
        <v>13</v>
      </c>
      <c r="L9" s="10">
        <v>137</v>
      </c>
      <c r="M9" s="4">
        <v>120</v>
      </c>
      <c r="N9" s="11">
        <v>108</v>
      </c>
      <c r="O9" s="10">
        <v>150</v>
      </c>
      <c r="P9" s="4">
        <v>143</v>
      </c>
      <c r="Q9" s="11">
        <v>122</v>
      </c>
      <c r="R9" s="19">
        <v>360</v>
      </c>
      <c r="S9" s="146">
        <f t="shared" si="1"/>
        <v>1140</v>
      </c>
      <c r="T9" s="116">
        <v>4</v>
      </c>
      <c r="U9" s="118">
        <f t="shared" si="2"/>
        <v>1874</v>
      </c>
      <c r="V9" s="117" t="s">
        <v>56</v>
      </c>
    </row>
    <row r="10" spans="1:22" ht="16.5" customHeight="1" x14ac:dyDescent="0.25">
      <c r="A10" s="33">
        <v>7</v>
      </c>
      <c r="B10" s="17" t="s">
        <v>15</v>
      </c>
      <c r="C10" s="10">
        <v>118</v>
      </c>
      <c r="D10" s="4">
        <v>107</v>
      </c>
      <c r="E10" s="11">
        <v>97</v>
      </c>
      <c r="F10" s="10">
        <v>111</v>
      </c>
      <c r="G10" s="4">
        <v>107</v>
      </c>
      <c r="H10" s="11">
        <v>106</v>
      </c>
      <c r="I10" s="19">
        <v>330</v>
      </c>
      <c r="J10" s="145">
        <f t="shared" si="0"/>
        <v>976</v>
      </c>
      <c r="K10" s="115">
        <v>5</v>
      </c>
      <c r="L10" s="10">
        <v>102</v>
      </c>
      <c r="M10" s="4">
        <v>89</v>
      </c>
      <c r="N10" s="11">
        <v>85</v>
      </c>
      <c r="O10" s="10">
        <v>106</v>
      </c>
      <c r="P10" s="4">
        <v>99</v>
      </c>
      <c r="Q10" s="11">
        <v>90</v>
      </c>
      <c r="R10" s="19">
        <v>210</v>
      </c>
      <c r="S10" s="146">
        <f t="shared" si="1"/>
        <v>781</v>
      </c>
      <c r="T10" s="116">
        <v>10</v>
      </c>
      <c r="U10" s="118">
        <f t="shared" si="2"/>
        <v>1757</v>
      </c>
      <c r="V10" s="117" t="s">
        <v>57</v>
      </c>
    </row>
    <row r="11" spans="1:22" ht="16.5" customHeight="1" x14ac:dyDescent="0.25">
      <c r="A11" s="33">
        <v>8</v>
      </c>
      <c r="B11" s="136" t="s">
        <v>2</v>
      </c>
      <c r="C11" s="10">
        <v>137</v>
      </c>
      <c r="D11" s="4">
        <v>111</v>
      </c>
      <c r="E11" s="11">
        <v>109</v>
      </c>
      <c r="F11" s="10">
        <v>134</v>
      </c>
      <c r="G11" s="4">
        <v>102</v>
      </c>
      <c r="H11" s="133">
        <v>89</v>
      </c>
      <c r="I11" s="19">
        <v>210</v>
      </c>
      <c r="J11" s="145">
        <f t="shared" si="0"/>
        <v>892</v>
      </c>
      <c r="K11" s="115">
        <v>8</v>
      </c>
      <c r="L11" s="10">
        <v>114</v>
      </c>
      <c r="M11" s="4">
        <v>104</v>
      </c>
      <c r="N11" s="11">
        <v>84</v>
      </c>
      <c r="O11" s="10">
        <v>108</v>
      </c>
      <c r="P11" s="4">
        <v>96</v>
      </c>
      <c r="Q11" s="11">
        <v>92</v>
      </c>
      <c r="R11" s="19">
        <v>220</v>
      </c>
      <c r="S11" s="146">
        <f t="shared" si="1"/>
        <v>818</v>
      </c>
      <c r="T11" s="116">
        <v>8</v>
      </c>
      <c r="U11" s="118">
        <f t="shared" si="2"/>
        <v>1710</v>
      </c>
      <c r="V11" s="117" t="s">
        <v>58</v>
      </c>
    </row>
    <row r="12" spans="1:22" ht="16.5" customHeight="1" x14ac:dyDescent="0.25">
      <c r="A12" s="33">
        <v>9</v>
      </c>
      <c r="B12" s="136" t="s">
        <v>5</v>
      </c>
      <c r="C12" s="10">
        <v>112</v>
      </c>
      <c r="D12" s="4">
        <v>108</v>
      </c>
      <c r="E12" s="11">
        <v>85</v>
      </c>
      <c r="F12" s="10">
        <v>105</v>
      </c>
      <c r="G12" s="4">
        <v>97</v>
      </c>
      <c r="H12" s="11">
        <v>86</v>
      </c>
      <c r="I12" s="19">
        <v>200</v>
      </c>
      <c r="J12" s="145">
        <f t="shared" si="0"/>
        <v>793</v>
      </c>
      <c r="K12" s="115">
        <v>10</v>
      </c>
      <c r="L12" s="10">
        <v>111</v>
      </c>
      <c r="M12" s="4">
        <v>94</v>
      </c>
      <c r="N12" s="11">
        <v>88</v>
      </c>
      <c r="O12" s="10">
        <v>95</v>
      </c>
      <c r="P12" s="4">
        <v>93</v>
      </c>
      <c r="Q12" s="11">
        <v>86</v>
      </c>
      <c r="R12" s="19">
        <v>270</v>
      </c>
      <c r="S12" s="146">
        <f t="shared" si="1"/>
        <v>837</v>
      </c>
      <c r="T12" s="116">
        <v>7</v>
      </c>
      <c r="U12" s="118">
        <f t="shared" si="2"/>
        <v>1630</v>
      </c>
      <c r="V12" s="117" t="s">
        <v>59</v>
      </c>
    </row>
    <row r="13" spans="1:22" ht="16.5" customHeight="1" x14ac:dyDescent="0.25">
      <c r="A13" s="33">
        <v>10</v>
      </c>
      <c r="B13" s="136" t="s">
        <v>26</v>
      </c>
      <c r="C13" s="10">
        <v>99</v>
      </c>
      <c r="D13" s="4">
        <v>84</v>
      </c>
      <c r="E13" s="11">
        <v>76</v>
      </c>
      <c r="F13" s="10">
        <v>96</v>
      </c>
      <c r="G13" s="4">
        <v>92</v>
      </c>
      <c r="H13" s="11">
        <v>86</v>
      </c>
      <c r="I13" s="19">
        <v>270</v>
      </c>
      <c r="J13" s="145">
        <f t="shared" si="0"/>
        <v>803</v>
      </c>
      <c r="K13" s="115">
        <v>9</v>
      </c>
      <c r="L13" s="10">
        <v>99</v>
      </c>
      <c r="M13" s="4">
        <v>91</v>
      </c>
      <c r="N13" s="11">
        <v>79</v>
      </c>
      <c r="O13" s="10">
        <v>104</v>
      </c>
      <c r="P13" s="4">
        <v>102</v>
      </c>
      <c r="Q13" s="11">
        <v>91</v>
      </c>
      <c r="R13" s="19">
        <v>230</v>
      </c>
      <c r="S13" s="146">
        <f t="shared" si="1"/>
        <v>796</v>
      </c>
      <c r="T13" s="116">
        <v>9</v>
      </c>
      <c r="U13" s="118">
        <f t="shared" si="2"/>
        <v>1599</v>
      </c>
      <c r="V13" s="117" t="s">
        <v>60</v>
      </c>
    </row>
    <row r="14" spans="1:22" ht="16.5" customHeight="1" x14ac:dyDescent="0.25">
      <c r="A14" s="33">
        <v>11</v>
      </c>
      <c r="B14" s="136" t="s">
        <v>10</v>
      </c>
      <c r="C14" s="10">
        <v>105</v>
      </c>
      <c r="D14" s="4">
        <v>78</v>
      </c>
      <c r="E14" s="11">
        <v>71</v>
      </c>
      <c r="F14" s="10">
        <v>91</v>
      </c>
      <c r="G14" s="4">
        <v>69</v>
      </c>
      <c r="H14" s="11">
        <v>65</v>
      </c>
      <c r="I14" s="19">
        <v>140</v>
      </c>
      <c r="J14" s="145">
        <f t="shared" si="0"/>
        <v>619</v>
      </c>
      <c r="K14" s="115">
        <v>17</v>
      </c>
      <c r="L14" s="119">
        <v>101</v>
      </c>
      <c r="M14" s="120">
        <v>95</v>
      </c>
      <c r="N14" s="121">
        <v>92</v>
      </c>
      <c r="O14" s="119">
        <v>114</v>
      </c>
      <c r="P14" s="120">
        <v>87</v>
      </c>
      <c r="Q14" s="121">
        <v>84</v>
      </c>
      <c r="R14" s="122">
        <v>180</v>
      </c>
      <c r="S14" s="146">
        <f t="shared" si="1"/>
        <v>753</v>
      </c>
      <c r="T14" s="116">
        <v>11</v>
      </c>
      <c r="U14" s="118">
        <f t="shared" si="2"/>
        <v>1372</v>
      </c>
      <c r="V14" s="117" t="s">
        <v>61</v>
      </c>
    </row>
    <row r="15" spans="1:22" ht="16.5" customHeight="1" x14ac:dyDescent="0.25">
      <c r="A15" s="33">
        <v>12</v>
      </c>
      <c r="B15" s="136" t="s">
        <v>11</v>
      </c>
      <c r="C15" s="10">
        <v>116</v>
      </c>
      <c r="D15" s="4">
        <v>114</v>
      </c>
      <c r="E15" s="11">
        <v>92</v>
      </c>
      <c r="F15" s="10">
        <v>128</v>
      </c>
      <c r="G15" s="4">
        <v>99</v>
      </c>
      <c r="H15" s="11">
        <v>83</v>
      </c>
      <c r="I15" s="19">
        <v>150</v>
      </c>
      <c r="J15" s="145">
        <f t="shared" si="0"/>
        <v>782</v>
      </c>
      <c r="K15" s="115">
        <v>11</v>
      </c>
      <c r="L15" s="10">
        <v>107</v>
      </c>
      <c r="M15" s="4">
        <v>93</v>
      </c>
      <c r="N15" s="11"/>
      <c r="O15" s="10">
        <v>111</v>
      </c>
      <c r="P15" s="4">
        <v>109</v>
      </c>
      <c r="Q15" s="11"/>
      <c r="R15" s="19">
        <v>166</v>
      </c>
      <c r="S15" s="146">
        <f t="shared" si="1"/>
        <v>586</v>
      </c>
      <c r="T15" s="116">
        <v>16</v>
      </c>
      <c r="U15" s="118">
        <f t="shared" si="2"/>
        <v>1368</v>
      </c>
      <c r="V15" s="117" t="s">
        <v>62</v>
      </c>
    </row>
    <row r="16" spans="1:22" ht="16.5" customHeight="1" x14ac:dyDescent="0.25">
      <c r="A16" s="33">
        <v>13</v>
      </c>
      <c r="B16" s="137" t="s">
        <v>20</v>
      </c>
      <c r="C16" s="10">
        <v>124</v>
      </c>
      <c r="D16" s="4">
        <v>98</v>
      </c>
      <c r="E16" s="11">
        <v>47</v>
      </c>
      <c r="F16" s="10">
        <v>93</v>
      </c>
      <c r="G16" s="4">
        <v>90</v>
      </c>
      <c r="H16" s="11">
        <v>43</v>
      </c>
      <c r="I16" s="19">
        <v>180</v>
      </c>
      <c r="J16" s="145">
        <f t="shared" si="0"/>
        <v>675</v>
      </c>
      <c r="K16" s="115">
        <v>16</v>
      </c>
      <c r="L16" s="111">
        <v>90</v>
      </c>
      <c r="M16" s="112">
        <v>86</v>
      </c>
      <c r="N16" s="113">
        <v>78</v>
      </c>
      <c r="O16" s="111">
        <v>100</v>
      </c>
      <c r="P16" s="112">
        <v>88</v>
      </c>
      <c r="Q16" s="113">
        <v>82</v>
      </c>
      <c r="R16" s="114">
        <v>160</v>
      </c>
      <c r="S16" s="146">
        <f t="shared" si="1"/>
        <v>684</v>
      </c>
      <c r="T16" s="116">
        <v>12</v>
      </c>
      <c r="U16" s="118">
        <f t="shared" si="2"/>
        <v>1359</v>
      </c>
      <c r="V16" s="117" t="s">
        <v>63</v>
      </c>
    </row>
    <row r="17" spans="1:22" ht="16.5" customHeight="1" x14ac:dyDescent="0.25">
      <c r="A17" s="33">
        <v>14</v>
      </c>
      <c r="B17" s="136" t="s">
        <v>12</v>
      </c>
      <c r="C17" s="10">
        <v>96</v>
      </c>
      <c r="D17" s="4">
        <v>90</v>
      </c>
      <c r="E17" s="11">
        <v>73</v>
      </c>
      <c r="F17" s="10">
        <v>113</v>
      </c>
      <c r="G17" s="4">
        <v>108</v>
      </c>
      <c r="H17" s="11">
        <v>81</v>
      </c>
      <c r="I17" s="19">
        <v>190</v>
      </c>
      <c r="J17" s="145">
        <f t="shared" si="0"/>
        <v>751</v>
      </c>
      <c r="K17" s="115">
        <v>12</v>
      </c>
      <c r="L17" s="10">
        <v>116</v>
      </c>
      <c r="M17" s="4">
        <v>105</v>
      </c>
      <c r="N17" s="11"/>
      <c r="O17" s="10">
        <v>101</v>
      </c>
      <c r="P17" s="4">
        <v>85</v>
      </c>
      <c r="Q17" s="11"/>
      <c r="R17" s="19">
        <v>194</v>
      </c>
      <c r="S17" s="146">
        <f t="shared" si="1"/>
        <v>601</v>
      </c>
      <c r="T17" s="116">
        <v>14</v>
      </c>
      <c r="U17" s="118">
        <f t="shared" si="2"/>
        <v>1352</v>
      </c>
      <c r="V17" s="117" t="s">
        <v>64</v>
      </c>
    </row>
    <row r="18" spans="1:22" ht="16.5" customHeight="1" x14ac:dyDescent="0.25">
      <c r="A18" s="33">
        <v>15</v>
      </c>
      <c r="B18" s="136" t="s">
        <v>14</v>
      </c>
      <c r="C18" s="10">
        <v>102</v>
      </c>
      <c r="D18" s="4">
        <v>79</v>
      </c>
      <c r="E18" s="11">
        <v>63</v>
      </c>
      <c r="F18" s="10">
        <v>94</v>
      </c>
      <c r="G18" s="4">
        <v>80</v>
      </c>
      <c r="H18" s="11">
        <v>62</v>
      </c>
      <c r="I18" s="19">
        <v>130</v>
      </c>
      <c r="J18" s="145">
        <f t="shared" si="0"/>
        <v>610</v>
      </c>
      <c r="K18" s="115">
        <v>18</v>
      </c>
      <c r="L18" s="119">
        <v>118</v>
      </c>
      <c r="M18" s="120">
        <v>106</v>
      </c>
      <c r="N18" s="121">
        <v>80</v>
      </c>
      <c r="O18" s="119">
        <v>103</v>
      </c>
      <c r="P18" s="120">
        <v>89</v>
      </c>
      <c r="Q18" s="121"/>
      <c r="R18" s="122">
        <v>170</v>
      </c>
      <c r="S18" s="146">
        <f t="shared" si="1"/>
        <v>666</v>
      </c>
      <c r="T18" s="116">
        <v>13</v>
      </c>
      <c r="U18" s="118">
        <f t="shared" si="2"/>
        <v>1276</v>
      </c>
      <c r="V18" s="117" t="s">
        <v>65</v>
      </c>
    </row>
    <row r="19" spans="1:22" ht="16.5" customHeight="1" x14ac:dyDescent="0.25">
      <c r="A19" s="33">
        <v>16</v>
      </c>
      <c r="B19" s="138" t="s">
        <v>8</v>
      </c>
      <c r="C19" s="10">
        <v>114</v>
      </c>
      <c r="D19" s="4">
        <v>80</v>
      </c>
      <c r="E19" s="11">
        <v>69</v>
      </c>
      <c r="F19" s="10">
        <v>122</v>
      </c>
      <c r="G19" s="4">
        <v>73</v>
      </c>
      <c r="H19" s="11">
        <v>72</v>
      </c>
      <c r="I19" s="19">
        <v>160</v>
      </c>
      <c r="J19" s="145">
        <f t="shared" si="0"/>
        <v>690</v>
      </c>
      <c r="K19" s="115">
        <v>14</v>
      </c>
      <c r="L19" s="10">
        <v>97</v>
      </c>
      <c r="M19" s="4"/>
      <c r="N19" s="11"/>
      <c r="O19" s="10">
        <v>107</v>
      </c>
      <c r="P19" s="4"/>
      <c r="Q19" s="11"/>
      <c r="R19" s="19">
        <v>126</v>
      </c>
      <c r="S19" s="146">
        <f t="shared" si="1"/>
        <v>330</v>
      </c>
      <c r="T19" s="116">
        <v>17</v>
      </c>
      <c r="U19" s="118">
        <f t="shared" si="2"/>
        <v>1020</v>
      </c>
      <c r="V19" s="117" t="s">
        <v>66</v>
      </c>
    </row>
    <row r="20" spans="1:22" ht="16.5" customHeight="1" x14ac:dyDescent="0.25">
      <c r="A20" s="33">
        <v>17</v>
      </c>
      <c r="B20" s="136" t="s">
        <v>4</v>
      </c>
      <c r="C20" s="126">
        <v>47</v>
      </c>
      <c r="D20" s="127">
        <v>82</v>
      </c>
      <c r="E20" s="128"/>
      <c r="F20" s="119">
        <v>43</v>
      </c>
      <c r="G20" s="120">
        <v>71</v>
      </c>
      <c r="H20" s="121"/>
      <c r="I20" s="122">
        <v>166</v>
      </c>
      <c r="J20" s="145">
        <f t="shared" si="0"/>
        <v>409</v>
      </c>
      <c r="K20" s="115">
        <v>24</v>
      </c>
      <c r="L20" s="10">
        <v>113</v>
      </c>
      <c r="M20" s="4">
        <v>96</v>
      </c>
      <c r="N20" s="11"/>
      <c r="O20" s="10">
        <v>105</v>
      </c>
      <c r="P20" s="4">
        <v>80</v>
      </c>
      <c r="Q20" s="11"/>
      <c r="R20" s="19">
        <v>200</v>
      </c>
      <c r="S20" s="146">
        <f t="shared" si="1"/>
        <v>594</v>
      </c>
      <c r="T20" s="116">
        <v>15</v>
      </c>
      <c r="U20" s="118">
        <f t="shared" si="2"/>
        <v>1003</v>
      </c>
      <c r="V20" s="117" t="s">
        <v>67</v>
      </c>
    </row>
    <row r="21" spans="1:22" ht="16.5" customHeight="1" x14ac:dyDescent="0.25">
      <c r="A21" s="33">
        <v>18</v>
      </c>
      <c r="B21" s="17" t="s">
        <v>80</v>
      </c>
      <c r="C21" s="130">
        <v>106</v>
      </c>
      <c r="D21" s="33">
        <v>103</v>
      </c>
      <c r="E21" s="131">
        <v>101</v>
      </c>
      <c r="F21" s="119">
        <v>124</v>
      </c>
      <c r="G21" s="120">
        <v>116</v>
      </c>
      <c r="H21" s="121">
        <v>84</v>
      </c>
      <c r="I21" s="122">
        <v>310</v>
      </c>
      <c r="J21" s="145">
        <f t="shared" si="0"/>
        <v>944</v>
      </c>
      <c r="K21" s="115">
        <v>7</v>
      </c>
      <c r="L21" s="10"/>
      <c r="M21" s="4"/>
      <c r="N21" s="11"/>
      <c r="O21" s="10"/>
      <c r="P21" s="4"/>
      <c r="Q21" s="11"/>
      <c r="R21" s="19"/>
      <c r="S21" s="146"/>
      <c r="T21" s="116"/>
      <c r="U21" s="118">
        <f t="shared" si="2"/>
        <v>944</v>
      </c>
      <c r="V21" s="117" t="s">
        <v>68</v>
      </c>
    </row>
    <row r="22" spans="1:22" ht="16.5" customHeight="1" x14ac:dyDescent="0.25">
      <c r="A22" s="33">
        <v>19</v>
      </c>
      <c r="B22" s="136" t="s">
        <v>23</v>
      </c>
      <c r="C22" s="10">
        <v>86</v>
      </c>
      <c r="D22" s="4">
        <v>67</v>
      </c>
      <c r="E22" s="11"/>
      <c r="F22" s="10">
        <v>74</v>
      </c>
      <c r="G22" s="4">
        <v>67</v>
      </c>
      <c r="H22" s="11"/>
      <c r="I22" s="19">
        <v>146</v>
      </c>
      <c r="J22" s="145">
        <f t="shared" si="0"/>
        <v>440</v>
      </c>
      <c r="K22" s="115">
        <v>19</v>
      </c>
      <c r="L22" s="10">
        <v>115</v>
      </c>
      <c r="M22" s="4"/>
      <c r="N22" s="11"/>
      <c r="O22" s="10">
        <v>115</v>
      </c>
      <c r="P22" s="4"/>
      <c r="Q22" s="11"/>
      <c r="R22" s="19">
        <v>96</v>
      </c>
      <c r="S22" s="146">
        <f>SUM(L22:R22)</f>
        <v>326</v>
      </c>
      <c r="T22" s="116">
        <v>18</v>
      </c>
      <c r="U22" s="118">
        <f t="shared" si="2"/>
        <v>766</v>
      </c>
      <c r="V22" s="117" t="s">
        <v>69</v>
      </c>
    </row>
    <row r="23" spans="1:22" ht="16.5" customHeight="1" x14ac:dyDescent="0.25">
      <c r="A23" s="33">
        <v>20</v>
      </c>
      <c r="B23" s="136" t="s">
        <v>19</v>
      </c>
      <c r="C23" s="10">
        <v>83</v>
      </c>
      <c r="D23" s="4">
        <v>72</v>
      </c>
      <c r="E23" s="11">
        <v>66</v>
      </c>
      <c r="F23" s="10">
        <v>104</v>
      </c>
      <c r="G23" s="4">
        <v>66</v>
      </c>
      <c r="H23" s="133">
        <v>64</v>
      </c>
      <c r="I23" s="19">
        <v>170</v>
      </c>
      <c r="J23" s="145">
        <f t="shared" si="0"/>
        <v>625</v>
      </c>
      <c r="K23" s="115">
        <v>15</v>
      </c>
      <c r="L23" s="10"/>
      <c r="M23" s="4"/>
      <c r="N23" s="11"/>
      <c r="O23" s="10"/>
      <c r="P23" s="4"/>
      <c r="Q23" s="11"/>
      <c r="R23" s="19"/>
      <c r="S23" s="146"/>
      <c r="T23" s="116"/>
      <c r="U23" s="118">
        <f t="shared" si="2"/>
        <v>625</v>
      </c>
      <c r="V23" s="117" t="s">
        <v>70</v>
      </c>
    </row>
    <row r="24" spans="1:22" ht="16.5" customHeight="1" x14ac:dyDescent="0.25">
      <c r="A24" s="33">
        <v>21</v>
      </c>
      <c r="B24" s="136" t="s">
        <v>3</v>
      </c>
      <c r="C24" s="10">
        <v>81</v>
      </c>
      <c r="D24" s="4">
        <v>64</v>
      </c>
      <c r="E24" s="11"/>
      <c r="F24" s="10">
        <v>109</v>
      </c>
      <c r="G24" s="4">
        <v>75</v>
      </c>
      <c r="H24" s="11"/>
      <c r="I24" s="19"/>
      <c r="J24" s="145">
        <f t="shared" si="0"/>
        <v>329</v>
      </c>
      <c r="K24" s="115">
        <v>22</v>
      </c>
      <c r="L24" s="119">
        <v>98</v>
      </c>
      <c r="M24" s="120">
        <v>81</v>
      </c>
      <c r="N24" s="121"/>
      <c r="O24" s="119">
        <v>81</v>
      </c>
      <c r="P24" s="120"/>
      <c r="Q24" s="121"/>
      <c r="R24" s="122"/>
      <c r="S24" s="146">
        <f>SUM(L24:R24)</f>
        <v>260</v>
      </c>
      <c r="T24" s="116">
        <v>21</v>
      </c>
      <c r="U24" s="118">
        <f t="shared" si="2"/>
        <v>589</v>
      </c>
      <c r="V24" s="117" t="s">
        <v>71</v>
      </c>
    </row>
    <row r="25" spans="1:22" ht="16.5" customHeight="1" x14ac:dyDescent="0.25">
      <c r="A25" s="33">
        <v>22</v>
      </c>
      <c r="B25" s="17" t="s">
        <v>81</v>
      </c>
      <c r="C25" s="10">
        <v>93</v>
      </c>
      <c r="D25" s="4"/>
      <c r="E25" s="11"/>
      <c r="F25" s="10">
        <v>101</v>
      </c>
      <c r="G25" s="4"/>
      <c r="H25" s="11"/>
      <c r="I25" s="19">
        <v>74</v>
      </c>
      <c r="J25" s="145">
        <f t="shared" si="0"/>
        <v>268</v>
      </c>
      <c r="K25" s="115">
        <v>26</v>
      </c>
      <c r="L25" s="10">
        <v>103</v>
      </c>
      <c r="M25" s="4"/>
      <c r="N25" s="11"/>
      <c r="O25" s="10">
        <v>94</v>
      </c>
      <c r="P25" s="4"/>
      <c r="Q25" s="11"/>
      <c r="R25" s="19">
        <v>64</v>
      </c>
      <c r="S25" s="146">
        <f>SUM(L25:R25)</f>
        <v>261</v>
      </c>
      <c r="T25" s="116">
        <v>20</v>
      </c>
      <c r="U25" s="118">
        <f t="shared" si="2"/>
        <v>529</v>
      </c>
      <c r="V25" s="117" t="s">
        <v>72</v>
      </c>
    </row>
    <row r="26" spans="1:22" ht="16.5" customHeight="1" x14ac:dyDescent="0.25">
      <c r="A26" s="33">
        <v>23</v>
      </c>
      <c r="B26" s="136" t="s">
        <v>9</v>
      </c>
      <c r="C26" s="130">
        <v>70</v>
      </c>
      <c r="D26" s="127"/>
      <c r="E26" s="128"/>
      <c r="F26" s="119">
        <v>100</v>
      </c>
      <c r="G26" s="120"/>
      <c r="H26" s="121"/>
      <c r="I26" s="122"/>
      <c r="J26" s="145">
        <f t="shared" si="0"/>
        <v>170</v>
      </c>
      <c r="K26" s="115">
        <v>27</v>
      </c>
      <c r="L26" s="119">
        <v>112</v>
      </c>
      <c r="M26" s="120"/>
      <c r="N26" s="121"/>
      <c r="O26" s="119">
        <v>98</v>
      </c>
      <c r="P26" s="120"/>
      <c r="Q26" s="121"/>
      <c r="R26" s="122">
        <v>84</v>
      </c>
      <c r="S26" s="146">
        <f>SUM(L26:R26)</f>
        <v>294</v>
      </c>
      <c r="T26" s="116">
        <v>19</v>
      </c>
      <c r="U26" s="118">
        <f t="shared" si="2"/>
        <v>464</v>
      </c>
      <c r="V26" s="117" t="s">
        <v>73</v>
      </c>
    </row>
    <row r="27" spans="1:22" ht="16.5" customHeight="1" x14ac:dyDescent="0.25">
      <c r="A27" s="33">
        <v>24</v>
      </c>
      <c r="B27" s="17" t="s">
        <v>22</v>
      </c>
      <c r="C27" s="10">
        <v>61</v>
      </c>
      <c r="D27" s="4">
        <v>65</v>
      </c>
      <c r="E27" s="11"/>
      <c r="F27" s="10">
        <v>57</v>
      </c>
      <c r="G27" s="4">
        <v>88</v>
      </c>
      <c r="H27" s="11"/>
      <c r="I27" s="19"/>
      <c r="J27" s="145">
        <f t="shared" si="0"/>
        <v>271</v>
      </c>
      <c r="K27" s="115">
        <v>29</v>
      </c>
      <c r="L27" s="10">
        <v>82</v>
      </c>
      <c r="M27" s="4"/>
      <c r="N27" s="11"/>
      <c r="O27" s="10">
        <v>97</v>
      </c>
      <c r="P27" s="4"/>
      <c r="Q27" s="11"/>
      <c r="R27" s="19"/>
      <c r="S27" s="146">
        <f>SUM(L27:R27)</f>
        <v>179</v>
      </c>
      <c r="T27" s="116">
        <v>22</v>
      </c>
      <c r="U27" s="118">
        <f t="shared" si="2"/>
        <v>450</v>
      </c>
      <c r="V27" s="117" t="s">
        <v>74</v>
      </c>
    </row>
    <row r="28" spans="1:22" ht="16.5" customHeight="1" x14ac:dyDescent="0.25">
      <c r="A28" s="33">
        <v>25</v>
      </c>
      <c r="B28" s="136" t="s">
        <v>7</v>
      </c>
      <c r="C28" s="10">
        <v>89</v>
      </c>
      <c r="D28" s="4">
        <v>68</v>
      </c>
      <c r="E28" s="11"/>
      <c r="F28" s="10">
        <v>110</v>
      </c>
      <c r="G28" s="4">
        <v>79</v>
      </c>
      <c r="H28" s="11"/>
      <c r="I28" s="19"/>
      <c r="J28" s="145">
        <f t="shared" si="0"/>
        <v>346</v>
      </c>
      <c r="K28" s="115">
        <v>20</v>
      </c>
      <c r="L28" s="119"/>
      <c r="M28" s="120"/>
      <c r="N28" s="121"/>
      <c r="O28" s="119"/>
      <c r="P28" s="120"/>
      <c r="Q28" s="121"/>
      <c r="R28" s="122"/>
      <c r="S28" s="146"/>
      <c r="T28" s="116"/>
      <c r="U28" s="118">
        <f t="shared" si="2"/>
        <v>346</v>
      </c>
      <c r="V28" s="117" t="s">
        <v>75</v>
      </c>
    </row>
    <row r="29" spans="1:22" ht="16.5" customHeight="1" x14ac:dyDescent="0.25">
      <c r="A29" s="33">
        <v>26</v>
      </c>
      <c r="B29" s="17" t="s">
        <v>25</v>
      </c>
      <c r="C29" s="10">
        <v>95</v>
      </c>
      <c r="D29" s="4">
        <v>74</v>
      </c>
      <c r="E29" s="11"/>
      <c r="F29" s="10">
        <v>95</v>
      </c>
      <c r="G29" s="4">
        <v>70</v>
      </c>
      <c r="H29" s="11"/>
      <c r="I29" s="19"/>
      <c r="J29" s="145">
        <f t="shared" si="0"/>
        <v>334</v>
      </c>
      <c r="K29" s="115">
        <v>21</v>
      </c>
      <c r="L29" s="10"/>
      <c r="M29" s="4"/>
      <c r="N29" s="11"/>
      <c r="O29" s="10"/>
      <c r="P29" s="4"/>
      <c r="Q29" s="11"/>
      <c r="R29" s="19"/>
      <c r="S29" s="146"/>
      <c r="T29" s="116"/>
      <c r="U29" s="118">
        <f t="shared" si="2"/>
        <v>334</v>
      </c>
      <c r="V29" s="117" t="s">
        <v>76</v>
      </c>
    </row>
    <row r="30" spans="1:22" ht="16.5" customHeight="1" x14ac:dyDescent="0.25">
      <c r="A30" s="33">
        <v>27</v>
      </c>
      <c r="B30" s="139" t="s">
        <v>39</v>
      </c>
      <c r="C30" s="10">
        <v>75</v>
      </c>
      <c r="D30" s="4"/>
      <c r="E30" s="11"/>
      <c r="F30" s="134">
        <v>82</v>
      </c>
      <c r="G30" s="4"/>
      <c r="H30" s="11"/>
      <c r="I30" s="19">
        <v>84</v>
      </c>
      <c r="J30" s="145">
        <f t="shared" si="0"/>
        <v>241</v>
      </c>
      <c r="K30" s="115">
        <v>23</v>
      </c>
      <c r="L30" s="10"/>
      <c r="M30" s="4"/>
      <c r="N30" s="11"/>
      <c r="O30" s="10"/>
      <c r="P30" s="4"/>
      <c r="Q30" s="11"/>
      <c r="R30" s="19"/>
      <c r="S30" s="146"/>
      <c r="T30" s="116"/>
      <c r="U30" s="118">
        <f t="shared" si="2"/>
        <v>241</v>
      </c>
      <c r="V30" s="117" t="s">
        <v>83</v>
      </c>
    </row>
    <row r="31" spans="1:22" ht="16.5" customHeight="1" x14ac:dyDescent="0.25">
      <c r="A31" s="33">
        <v>28</v>
      </c>
      <c r="B31" s="140" t="s">
        <v>43</v>
      </c>
      <c r="C31" s="130"/>
      <c r="D31" s="33"/>
      <c r="E31" s="131"/>
      <c r="F31" s="155"/>
      <c r="G31" s="135"/>
      <c r="H31" s="158"/>
      <c r="I31" s="160"/>
      <c r="J31" s="160"/>
      <c r="K31" s="160"/>
      <c r="L31" s="155">
        <v>83</v>
      </c>
      <c r="M31" s="135"/>
      <c r="N31" s="158"/>
      <c r="O31" s="155">
        <v>83</v>
      </c>
      <c r="P31" s="135"/>
      <c r="Q31" s="158"/>
      <c r="R31" s="160"/>
      <c r="S31" s="164">
        <f>SUM(L31:R31)</f>
        <v>166</v>
      </c>
      <c r="T31" s="116">
        <v>23</v>
      </c>
      <c r="U31" s="118">
        <f t="shared" si="2"/>
        <v>166</v>
      </c>
      <c r="V31" s="117" t="s">
        <v>84</v>
      </c>
    </row>
    <row r="32" spans="1:22" ht="16.5" customHeight="1" x14ac:dyDescent="0.25">
      <c r="A32" s="33">
        <v>29</v>
      </c>
      <c r="B32" s="136" t="s">
        <v>28</v>
      </c>
      <c r="C32" s="10">
        <v>61</v>
      </c>
      <c r="D32" s="4"/>
      <c r="E32" s="11"/>
      <c r="F32" s="10">
        <v>78</v>
      </c>
      <c r="G32" s="4"/>
      <c r="H32" s="11"/>
      <c r="I32" s="19"/>
      <c r="J32" s="145">
        <f>SUM(C32:I32)</f>
        <v>139</v>
      </c>
      <c r="K32" s="115">
        <v>28</v>
      </c>
      <c r="L32" s="119"/>
      <c r="M32" s="120"/>
      <c r="N32" s="121"/>
      <c r="O32" s="119"/>
      <c r="P32" s="120"/>
      <c r="Q32" s="121"/>
      <c r="R32" s="122"/>
      <c r="S32" s="146"/>
      <c r="T32" s="116"/>
      <c r="U32" s="118">
        <f t="shared" si="2"/>
        <v>139</v>
      </c>
      <c r="V32" s="117" t="s">
        <v>85</v>
      </c>
    </row>
    <row r="33" spans="1:22" ht="16.5" thickBot="1" x14ac:dyDescent="0.3">
      <c r="A33" s="33">
        <v>30</v>
      </c>
      <c r="B33" s="17" t="s">
        <v>24</v>
      </c>
      <c r="C33" s="152">
        <v>62</v>
      </c>
      <c r="D33" s="153"/>
      <c r="E33" s="154"/>
      <c r="F33" s="156">
        <v>63</v>
      </c>
      <c r="G33" s="157"/>
      <c r="H33" s="159"/>
      <c r="I33" s="161"/>
      <c r="J33" s="162">
        <f>SUM(C33:I33)</f>
        <v>125</v>
      </c>
      <c r="K33" s="163">
        <v>25</v>
      </c>
      <c r="L33" s="26"/>
      <c r="M33" s="27"/>
      <c r="N33" s="28"/>
      <c r="O33" s="26"/>
      <c r="P33" s="27"/>
      <c r="Q33" s="28"/>
      <c r="R33" s="29"/>
      <c r="S33" s="165"/>
      <c r="T33" s="147"/>
      <c r="U33" s="149">
        <f t="shared" si="2"/>
        <v>125</v>
      </c>
      <c r="V33" s="151" t="s">
        <v>86</v>
      </c>
    </row>
  </sheetData>
  <sortState ref="B4:U33">
    <sortCondition descending="1" ref="U4:U33"/>
  </sortState>
  <mergeCells count="16">
    <mergeCell ref="A1:A3"/>
    <mergeCell ref="B1:B3"/>
    <mergeCell ref="C1:K1"/>
    <mergeCell ref="L1:T1"/>
    <mergeCell ref="V1:V3"/>
    <mergeCell ref="S2:S3"/>
    <mergeCell ref="T2:T3"/>
    <mergeCell ref="C3:E3"/>
    <mergeCell ref="F3:H3"/>
    <mergeCell ref="L3:N3"/>
    <mergeCell ref="O3:Q3"/>
    <mergeCell ref="C2:I2"/>
    <mergeCell ref="J2:J3"/>
    <mergeCell ref="K2:K3"/>
    <mergeCell ref="L2:R2"/>
    <mergeCell ref="U1:U3"/>
  </mergeCells>
  <pageMargins left="0.70866141732283472" right="0.70866141732283472" top="0.39370078740157483" bottom="0.19685039370078741" header="0.31496062992125984" footer="0.31496062992125984"/>
  <pageSetup paperSize="9" orientation="portrait" horizontalDpi="0" verticalDpi="0" r:id="rId1"/>
  <ignoredErrors>
    <ignoredError sqref="S4:S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workbookViewId="0">
      <selection activeCell="O3" sqref="O3:W3"/>
    </sheetView>
  </sheetViews>
  <sheetFormatPr defaultRowHeight="15" x14ac:dyDescent="0.25"/>
  <cols>
    <col min="1" max="1" width="3.7109375" style="92" customWidth="1"/>
    <col min="2" max="2" width="22.7109375" style="92" customWidth="1"/>
    <col min="3" max="10" width="3.5703125" style="92" customWidth="1"/>
    <col min="11" max="12" width="5.7109375" style="92" customWidth="1"/>
    <col min="13" max="14" width="6.140625" style="92" customWidth="1"/>
    <col min="15" max="15" width="3.7109375" style="92" customWidth="1"/>
    <col min="16" max="18" width="3.42578125" style="92" customWidth="1"/>
    <col min="19" max="19" width="3.7109375" style="92" customWidth="1"/>
    <col min="20" max="22" width="3.42578125" style="92" customWidth="1"/>
    <col min="23" max="24" width="5.5703125" style="92" customWidth="1"/>
    <col min="25" max="26" width="6.28515625" style="92" customWidth="1"/>
    <col min="27" max="28" width="6.85546875" style="16" customWidth="1"/>
    <col min="29" max="16384" width="9.140625" style="92"/>
  </cols>
  <sheetData>
    <row r="1" spans="1:28" ht="19.5" customHeight="1" thickBot="1" x14ac:dyDescent="0.3">
      <c r="A1" s="357" t="s">
        <v>48</v>
      </c>
      <c r="B1" s="355" t="s">
        <v>79</v>
      </c>
      <c r="C1" s="359" t="s">
        <v>109</v>
      </c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1"/>
      <c r="O1" s="359" t="s">
        <v>110</v>
      </c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53" t="s">
        <v>46</v>
      </c>
      <c r="AB1" s="353" t="s">
        <v>78</v>
      </c>
    </row>
    <row r="2" spans="1:28" ht="45" customHeight="1" thickBot="1" x14ac:dyDescent="0.3">
      <c r="A2" s="358"/>
      <c r="B2" s="356"/>
      <c r="C2" s="362" t="s">
        <v>29</v>
      </c>
      <c r="D2" s="363"/>
      <c r="E2" s="363"/>
      <c r="F2" s="364"/>
      <c r="G2" s="362" t="s">
        <v>30</v>
      </c>
      <c r="H2" s="363"/>
      <c r="I2" s="363"/>
      <c r="J2" s="364"/>
      <c r="K2" s="66" t="s">
        <v>31</v>
      </c>
      <c r="L2" s="66" t="s">
        <v>33</v>
      </c>
      <c r="M2" s="67" t="s">
        <v>77</v>
      </c>
      <c r="N2" s="68" t="s">
        <v>34</v>
      </c>
      <c r="O2" s="362" t="s">
        <v>29</v>
      </c>
      <c r="P2" s="363"/>
      <c r="Q2" s="363"/>
      <c r="R2" s="364"/>
      <c r="S2" s="362" t="s">
        <v>30</v>
      </c>
      <c r="T2" s="363"/>
      <c r="U2" s="363"/>
      <c r="V2" s="364"/>
      <c r="W2" s="69" t="s">
        <v>31</v>
      </c>
      <c r="X2" s="66" t="s">
        <v>33</v>
      </c>
      <c r="Y2" s="66" t="s">
        <v>77</v>
      </c>
      <c r="Z2" s="69" t="s">
        <v>34</v>
      </c>
      <c r="AA2" s="354"/>
      <c r="AB2" s="354"/>
    </row>
    <row r="3" spans="1:28" ht="15" customHeight="1" x14ac:dyDescent="0.25">
      <c r="A3" s="70">
        <v>1</v>
      </c>
      <c r="B3" s="71" t="s">
        <v>0</v>
      </c>
      <c r="C3" s="93">
        <v>146</v>
      </c>
      <c r="D3" s="94">
        <v>128</v>
      </c>
      <c r="E3" s="94">
        <v>122</v>
      </c>
      <c r="F3" s="95">
        <v>112</v>
      </c>
      <c r="G3" s="93">
        <v>150</v>
      </c>
      <c r="H3" s="94">
        <v>146</v>
      </c>
      <c r="I3" s="94">
        <v>143</v>
      </c>
      <c r="J3" s="95">
        <v>137</v>
      </c>
      <c r="K3" s="271">
        <v>450</v>
      </c>
      <c r="L3" s="72">
        <v>225</v>
      </c>
      <c r="M3" s="73">
        <v>1534</v>
      </c>
      <c r="N3" s="91">
        <v>1</v>
      </c>
      <c r="O3" s="93">
        <v>118</v>
      </c>
      <c r="P3" s="94">
        <v>114</v>
      </c>
      <c r="Q3" s="94">
        <v>110</v>
      </c>
      <c r="R3" s="95">
        <v>105</v>
      </c>
      <c r="S3" s="93">
        <v>140</v>
      </c>
      <c r="T3" s="94">
        <v>126</v>
      </c>
      <c r="U3" s="94">
        <v>115</v>
      </c>
      <c r="V3" s="95">
        <v>77</v>
      </c>
      <c r="W3" s="273">
        <v>420</v>
      </c>
      <c r="X3" s="19">
        <v>225</v>
      </c>
      <c r="Y3" s="96">
        <v>1325</v>
      </c>
      <c r="Z3" s="97">
        <v>2</v>
      </c>
      <c r="AA3" s="100">
        <f t="shared" ref="AA3:AA33" si="0">M3+Y3</f>
        <v>2859</v>
      </c>
      <c r="AB3" s="100">
        <v>1</v>
      </c>
    </row>
    <row r="4" spans="1:28" ht="15" customHeight="1" x14ac:dyDescent="0.25">
      <c r="A4" s="74">
        <v>2</v>
      </c>
      <c r="B4" s="17" t="s">
        <v>16</v>
      </c>
      <c r="C4" s="10">
        <v>140</v>
      </c>
      <c r="D4" s="4">
        <v>124</v>
      </c>
      <c r="E4" s="4">
        <v>116</v>
      </c>
      <c r="F4" s="11">
        <v>115</v>
      </c>
      <c r="G4" s="10">
        <v>140</v>
      </c>
      <c r="H4" s="4">
        <v>124</v>
      </c>
      <c r="I4" s="4">
        <v>109</v>
      </c>
      <c r="J4" s="11">
        <v>84</v>
      </c>
      <c r="K4" s="39">
        <v>390</v>
      </c>
      <c r="L4" s="19">
        <v>210</v>
      </c>
      <c r="M4" s="79">
        <v>1342</v>
      </c>
      <c r="N4" s="90">
        <v>2</v>
      </c>
      <c r="O4" s="10">
        <v>150</v>
      </c>
      <c r="P4" s="4">
        <v>134</v>
      </c>
      <c r="Q4" s="4">
        <v>132</v>
      </c>
      <c r="R4" s="11">
        <v>102</v>
      </c>
      <c r="S4" s="10">
        <v>150</v>
      </c>
      <c r="T4" s="4">
        <v>115</v>
      </c>
      <c r="U4" s="4">
        <v>98</v>
      </c>
      <c r="V4" s="11">
        <v>93</v>
      </c>
      <c r="W4" s="274">
        <v>450</v>
      </c>
      <c r="X4" s="19">
        <v>210</v>
      </c>
      <c r="Y4" s="96">
        <v>1424</v>
      </c>
      <c r="Z4" s="98">
        <v>1</v>
      </c>
      <c r="AA4" s="46">
        <f t="shared" si="0"/>
        <v>2766</v>
      </c>
      <c r="AB4" s="46">
        <v>2</v>
      </c>
    </row>
    <row r="5" spans="1:28" ht="15" customHeight="1" x14ac:dyDescent="0.25">
      <c r="A5" s="74">
        <v>3</v>
      </c>
      <c r="B5" s="17" t="s">
        <v>2</v>
      </c>
      <c r="C5" s="10">
        <v>134</v>
      </c>
      <c r="D5" s="4">
        <v>132</v>
      </c>
      <c r="E5" s="4">
        <v>130</v>
      </c>
      <c r="F5" s="11">
        <v>63</v>
      </c>
      <c r="G5" s="10">
        <v>132</v>
      </c>
      <c r="H5" s="4">
        <v>111</v>
      </c>
      <c r="I5" s="4">
        <v>108</v>
      </c>
      <c r="J5" s="11">
        <v>96</v>
      </c>
      <c r="K5" s="39">
        <v>420</v>
      </c>
      <c r="L5" s="19">
        <v>195</v>
      </c>
      <c r="M5" s="79">
        <v>1326</v>
      </c>
      <c r="N5" s="90">
        <v>3</v>
      </c>
      <c r="O5" s="10">
        <v>146</v>
      </c>
      <c r="P5" s="4">
        <v>128</v>
      </c>
      <c r="Q5" s="4">
        <v>88</v>
      </c>
      <c r="R5" s="11">
        <v>76</v>
      </c>
      <c r="S5" s="10">
        <v>132</v>
      </c>
      <c r="T5" s="4">
        <v>105</v>
      </c>
      <c r="U5" s="4">
        <v>101</v>
      </c>
      <c r="V5" s="11">
        <v>80</v>
      </c>
      <c r="W5" s="274">
        <v>290</v>
      </c>
      <c r="X5" s="19">
        <v>195</v>
      </c>
      <c r="Y5" s="96">
        <v>1146</v>
      </c>
      <c r="Z5" s="97">
        <v>4</v>
      </c>
      <c r="AA5" s="46">
        <f t="shared" si="0"/>
        <v>2472</v>
      </c>
      <c r="AB5" s="46">
        <v>3</v>
      </c>
    </row>
    <row r="6" spans="1:28" ht="15" customHeight="1" x14ac:dyDescent="0.25">
      <c r="A6" s="74">
        <v>4</v>
      </c>
      <c r="B6" s="17" t="s">
        <v>14</v>
      </c>
      <c r="C6" s="10">
        <v>150</v>
      </c>
      <c r="D6" s="4">
        <v>113</v>
      </c>
      <c r="E6" s="4">
        <v>103</v>
      </c>
      <c r="F6" s="11">
        <v>99</v>
      </c>
      <c r="G6" s="10">
        <v>130</v>
      </c>
      <c r="H6" s="4">
        <v>126</v>
      </c>
      <c r="I6" s="4">
        <v>118</v>
      </c>
      <c r="J6" s="11">
        <v>82</v>
      </c>
      <c r="K6" s="39">
        <v>330</v>
      </c>
      <c r="L6" s="19">
        <v>125</v>
      </c>
      <c r="M6" s="79">
        <v>1251</v>
      </c>
      <c r="N6" s="91">
        <v>4</v>
      </c>
      <c r="O6" s="10">
        <v>130</v>
      </c>
      <c r="P6" s="4">
        <v>100</v>
      </c>
      <c r="Q6" s="4">
        <v>89</v>
      </c>
      <c r="R6" s="11">
        <v>66</v>
      </c>
      <c r="S6" s="10">
        <v>143</v>
      </c>
      <c r="T6" s="4">
        <v>81</v>
      </c>
      <c r="U6" s="4">
        <v>61</v>
      </c>
      <c r="V6" s="11">
        <v>57</v>
      </c>
      <c r="W6" s="274">
        <v>210</v>
      </c>
      <c r="X6" s="19">
        <v>125</v>
      </c>
      <c r="Y6" s="96">
        <v>937</v>
      </c>
      <c r="Z6" s="98">
        <v>12</v>
      </c>
      <c r="AA6" s="46">
        <f t="shared" si="0"/>
        <v>2188</v>
      </c>
      <c r="AB6" s="100">
        <v>4</v>
      </c>
    </row>
    <row r="7" spans="1:28" ht="15" customHeight="1" x14ac:dyDescent="0.25">
      <c r="A7" s="74">
        <v>5</v>
      </c>
      <c r="B7" s="17" t="s">
        <v>6</v>
      </c>
      <c r="C7" s="75">
        <v>143</v>
      </c>
      <c r="D7" s="76">
        <v>107</v>
      </c>
      <c r="E7" s="76">
        <v>92</v>
      </c>
      <c r="F7" s="77">
        <v>91</v>
      </c>
      <c r="G7" s="75">
        <v>104</v>
      </c>
      <c r="H7" s="76">
        <v>94</v>
      </c>
      <c r="I7" s="76">
        <v>93</v>
      </c>
      <c r="J7" s="77">
        <v>90</v>
      </c>
      <c r="K7" s="272">
        <v>360</v>
      </c>
      <c r="L7" s="19">
        <v>180</v>
      </c>
      <c r="M7" s="79">
        <v>1174</v>
      </c>
      <c r="N7" s="90">
        <v>5</v>
      </c>
      <c r="O7" s="75">
        <v>126</v>
      </c>
      <c r="P7" s="76">
        <v>109</v>
      </c>
      <c r="Q7" s="76">
        <v>108</v>
      </c>
      <c r="R7" s="77">
        <v>80</v>
      </c>
      <c r="S7" s="75">
        <v>116</v>
      </c>
      <c r="T7" s="76">
        <v>107</v>
      </c>
      <c r="U7" s="76">
        <v>100</v>
      </c>
      <c r="V7" s="77">
        <v>73</v>
      </c>
      <c r="W7" s="275">
        <v>190</v>
      </c>
      <c r="X7" s="19">
        <v>180</v>
      </c>
      <c r="Y7" s="96">
        <v>1009</v>
      </c>
      <c r="Z7" s="97">
        <v>7</v>
      </c>
      <c r="AA7" s="46">
        <f t="shared" si="0"/>
        <v>2183</v>
      </c>
      <c r="AB7" s="46">
        <v>5</v>
      </c>
    </row>
    <row r="8" spans="1:28" ht="15" customHeight="1" x14ac:dyDescent="0.25">
      <c r="A8" s="74">
        <v>6</v>
      </c>
      <c r="B8" s="17" t="s">
        <v>17</v>
      </c>
      <c r="C8" s="10">
        <v>120</v>
      </c>
      <c r="D8" s="4">
        <v>71</v>
      </c>
      <c r="E8" s="4">
        <v>65</v>
      </c>
      <c r="F8" s="11">
        <v>62</v>
      </c>
      <c r="G8" s="10">
        <v>114</v>
      </c>
      <c r="H8" s="4">
        <v>65</v>
      </c>
      <c r="I8" s="4">
        <v>61</v>
      </c>
      <c r="J8" s="11">
        <v>58</v>
      </c>
      <c r="K8" s="39">
        <v>180</v>
      </c>
      <c r="L8" s="19">
        <v>65</v>
      </c>
      <c r="M8" s="79">
        <v>796</v>
      </c>
      <c r="N8" s="89">
        <v>13</v>
      </c>
      <c r="O8" s="10">
        <v>137</v>
      </c>
      <c r="P8" s="4">
        <v>122</v>
      </c>
      <c r="Q8" s="4">
        <v>104</v>
      </c>
      <c r="R8" s="11">
        <v>101</v>
      </c>
      <c r="S8" s="10">
        <v>137</v>
      </c>
      <c r="T8" s="4">
        <v>112</v>
      </c>
      <c r="U8" s="4">
        <v>110</v>
      </c>
      <c r="V8" s="11">
        <v>52</v>
      </c>
      <c r="W8" s="274">
        <v>330</v>
      </c>
      <c r="X8" s="19">
        <v>65</v>
      </c>
      <c r="Y8" s="96">
        <v>1205</v>
      </c>
      <c r="Z8" s="98">
        <v>3</v>
      </c>
      <c r="AA8" s="46">
        <f t="shared" si="0"/>
        <v>2001</v>
      </c>
      <c r="AB8" s="46">
        <v>6</v>
      </c>
    </row>
    <row r="9" spans="1:28" ht="15" customHeight="1" x14ac:dyDescent="0.25">
      <c r="A9" s="74">
        <v>7</v>
      </c>
      <c r="B9" s="17" t="s">
        <v>11</v>
      </c>
      <c r="C9" s="10">
        <v>137</v>
      </c>
      <c r="D9" s="4">
        <v>101</v>
      </c>
      <c r="E9" s="4">
        <v>74</v>
      </c>
      <c r="F9" s="11">
        <v>67</v>
      </c>
      <c r="G9" s="10">
        <v>100</v>
      </c>
      <c r="H9" s="4">
        <v>98</v>
      </c>
      <c r="I9" s="4">
        <v>97</v>
      </c>
      <c r="J9" s="11">
        <v>55</v>
      </c>
      <c r="K9" s="39">
        <v>270</v>
      </c>
      <c r="L9" s="19">
        <v>115</v>
      </c>
      <c r="M9" s="79">
        <v>999</v>
      </c>
      <c r="N9" s="88">
        <v>6</v>
      </c>
      <c r="O9" s="10">
        <v>120</v>
      </c>
      <c r="P9" s="4">
        <v>112</v>
      </c>
      <c r="Q9" s="4">
        <v>72</v>
      </c>
      <c r="R9" s="11">
        <v>57</v>
      </c>
      <c r="S9" s="10">
        <v>128</v>
      </c>
      <c r="T9" s="4">
        <v>68</v>
      </c>
      <c r="U9" s="4">
        <v>63</v>
      </c>
      <c r="V9" s="11">
        <v>51</v>
      </c>
      <c r="W9" s="274">
        <v>270</v>
      </c>
      <c r="X9" s="19">
        <v>115</v>
      </c>
      <c r="Y9" s="96">
        <v>941</v>
      </c>
      <c r="Z9" s="97">
        <v>11</v>
      </c>
      <c r="AA9" s="46">
        <f t="shared" si="0"/>
        <v>1940</v>
      </c>
      <c r="AB9" s="100">
        <v>7</v>
      </c>
    </row>
    <row r="10" spans="1:28" ht="15" customHeight="1" x14ac:dyDescent="0.25">
      <c r="A10" s="74">
        <v>8</v>
      </c>
      <c r="B10" s="17" t="s">
        <v>12</v>
      </c>
      <c r="C10" s="10">
        <v>104</v>
      </c>
      <c r="D10" s="4">
        <v>76</v>
      </c>
      <c r="E10" s="4">
        <v>72</v>
      </c>
      <c r="F10" s="11">
        <v>50</v>
      </c>
      <c r="G10" s="10">
        <v>113</v>
      </c>
      <c r="H10" s="4">
        <v>85</v>
      </c>
      <c r="I10" s="4">
        <v>70</v>
      </c>
      <c r="J10" s="11">
        <v>60</v>
      </c>
      <c r="K10" s="39">
        <v>290</v>
      </c>
      <c r="L10" s="19">
        <v>135</v>
      </c>
      <c r="M10" s="79">
        <v>920</v>
      </c>
      <c r="N10" s="90">
        <v>9</v>
      </c>
      <c r="O10" s="10">
        <v>96</v>
      </c>
      <c r="P10" s="4">
        <v>82</v>
      </c>
      <c r="Q10" s="4">
        <v>71</v>
      </c>
      <c r="R10" s="11">
        <v>67</v>
      </c>
      <c r="S10" s="10">
        <v>102</v>
      </c>
      <c r="T10" s="4">
        <v>86</v>
      </c>
      <c r="U10" s="4">
        <v>72</v>
      </c>
      <c r="V10" s="11">
        <v>64</v>
      </c>
      <c r="W10" s="274">
        <v>310</v>
      </c>
      <c r="X10" s="19">
        <v>135</v>
      </c>
      <c r="Y10" s="96">
        <v>950</v>
      </c>
      <c r="Z10" s="98">
        <v>9</v>
      </c>
      <c r="AA10" s="46">
        <f t="shared" si="0"/>
        <v>1870</v>
      </c>
      <c r="AB10" s="46">
        <v>8</v>
      </c>
    </row>
    <row r="11" spans="1:28" ht="15" customHeight="1" x14ac:dyDescent="0.25">
      <c r="A11" s="74">
        <v>9</v>
      </c>
      <c r="B11" s="17" t="s">
        <v>5</v>
      </c>
      <c r="C11" s="10">
        <v>83</v>
      </c>
      <c r="D11" s="4">
        <v>82</v>
      </c>
      <c r="E11" s="4">
        <v>66</v>
      </c>
      <c r="F11" s="11">
        <v>55</v>
      </c>
      <c r="G11" s="10">
        <v>112</v>
      </c>
      <c r="H11" s="4">
        <v>74</v>
      </c>
      <c r="I11" s="4">
        <v>67</v>
      </c>
      <c r="J11" s="11">
        <v>59</v>
      </c>
      <c r="K11" s="39">
        <v>220</v>
      </c>
      <c r="L11" s="19">
        <v>155</v>
      </c>
      <c r="M11" s="79">
        <v>818</v>
      </c>
      <c r="N11" s="90">
        <v>12</v>
      </c>
      <c r="O11" s="10">
        <v>113</v>
      </c>
      <c r="P11" s="4">
        <v>85</v>
      </c>
      <c r="Q11" s="4">
        <v>77</v>
      </c>
      <c r="R11" s="11">
        <v>69</v>
      </c>
      <c r="S11" s="10">
        <v>118</v>
      </c>
      <c r="T11" s="4">
        <v>95</v>
      </c>
      <c r="U11" s="4">
        <v>92</v>
      </c>
      <c r="V11" s="11">
        <v>74</v>
      </c>
      <c r="W11" s="274">
        <v>230</v>
      </c>
      <c r="X11" s="19">
        <v>155</v>
      </c>
      <c r="Y11" s="96">
        <v>953</v>
      </c>
      <c r="Z11" s="97">
        <v>8</v>
      </c>
      <c r="AA11" s="46">
        <f t="shared" si="0"/>
        <v>1771</v>
      </c>
      <c r="AB11" s="46">
        <v>9</v>
      </c>
    </row>
    <row r="12" spans="1:28" ht="15" customHeight="1" x14ac:dyDescent="0.25">
      <c r="A12" s="74">
        <v>10</v>
      </c>
      <c r="B12" s="17" t="s">
        <v>1</v>
      </c>
      <c r="C12" s="81">
        <v>69</v>
      </c>
      <c r="D12" s="82">
        <v>57</v>
      </c>
      <c r="E12" s="82">
        <v>47</v>
      </c>
      <c r="F12" s="83"/>
      <c r="G12" s="81">
        <v>102</v>
      </c>
      <c r="H12" s="82">
        <v>83</v>
      </c>
      <c r="I12" s="82">
        <v>56</v>
      </c>
      <c r="J12" s="83">
        <v>46</v>
      </c>
      <c r="K12" s="40">
        <v>160</v>
      </c>
      <c r="L12" s="19">
        <v>110</v>
      </c>
      <c r="M12" s="79">
        <v>620</v>
      </c>
      <c r="N12" s="88">
        <v>17</v>
      </c>
      <c r="O12" s="81">
        <v>95</v>
      </c>
      <c r="P12" s="82">
        <v>86</v>
      </c>
      <c r="Q12" s="82">
        <v>79</v>
      </c>
      <c r="R12" s="83"/>
      <c r="S12" s="81">
        <v>124</v>
      </c>
      <c r="T12" s="82">
        <v>124</v>
      </c>
      <c r="U12" s="82">
        <v>113</v>
      </c>
      <c r="V12" s="83">
        <v>109</v>
      </c>
      <c r="W12" s="276">
        <v>390</v>
      </c>
      <c r="X12" s="19">
        <v>110</v>
      </c>
      <c r="Y12" s="96">
        <v>1120</v>
      </c>
      <c r="Z12" s="98">
        <v>5</v>
      </c>
      <c r="AA12" s="46">
        <f t="shared" si="0"/>
        <v>1740</v>
      </c>
      <c r="AB12" s="100">
        <v>10</v>
      </c>
    </row>
    <row r="13" spans="1:28" ht="15" customHeight="1" x14ac:dyDescent="0.25">
      <c r="A13" s="74">
        <v>11</v>
      </c>
      <c r="B13" s="17" t="s">
        <v>18</v>
      </c>
      <c r="C13" s="10">
        <v>111</v>
      </c>
      <c r="D13" s="4">
        <v>105</v>
      </c>
      <c r="E13" s="4">
        <v>78</v>
      </c>
      <c r="F13" s="11">
        <v>51</v>
      </c>
      <c r="G13" s="10">
        <v>110</v>
      </c>
      <c r="H13" s="4">
        <v>105</v>
      </c>
      <c r="I13" s="4">
        <v>77</v>
      </c>
      <c r="J13" s="11">
        <v>62</v>
      </c>
      <c r="K13" s="39">
        <v>230</v>
      </c>
      <c r="L13" s="19">
        <v>90</v>
      </c>
      <c r="M13" s="79">
        <v>929</v>
      </c>
      <c r="N13" s="89">
        <v>7</v>
      </c>
      <c r="O13" s="10">
        <v>106</v>
      </c>
      <c r="P13" s="4">
        <v>73</v>
      </c>
      <c r="Q13" s="4">
        <v>64</v>
      </c>
      <c r="R13" s="11">
        <v>55</v>
      </c>
      <c r="S13" s="10">
        <v>90</v>
      </c>
      <c r="T13" s="4">
        <v>82</v>
      </c>
      <c r="U13" s="4">
        <v>69</v>
      </c>
      <c r="V13" s="11">
        <v>66</v>
      </c>
      <c r="W13" s="274">
        <v>200</v>
      </c>
      <c r="X13" s="19">
        <v>90</v>
      </c>
      <c r="Y13" s="96">
        <v>805</v>
      </c>
      <c r="Z13" s="97">
        <v>14</v>
      </c>
      <c r="AA13" s="46">
        <f t="shared" si="0"/>
        <v>1734</v>
      </c>
      <c r="AB13" s="46">
        <v>11</v>
      </c>
    </row>
    <row r="14" spans="1:28" ht="15" customHeight="1" x14ac:dyDescent="0.25">
      <c r="A14" s="74">
        <v>12</v>
      </c>
      <c r="B14" s="17" t="s">
        <v>26</v>
      </c>
      <c r="C14" s="10">
        <v>90</v>
      </c>
      <c r="D14" s="4">
        <v>59</v>
      </c>
      <c r="E14" s="4">
        <v>53</v>
      </c>
      <c r="F14" s="11">
        <v>49</v>
      </c>
      <c r="G14" s="10">
        <v>88</v>
      </c>
      <c r="H14" s="4">
        <v>73</v>
      </c>
      <c r="I14" s="4">
        <v>64</v>
      </c>
      <c r="J14" s="11">
        <v>52</v>
      </c>
      <c r="K14" s="39">
        <v>250</v>
      </c>
      <c r="L14" s="19">
        <v>80</v>
      </c>
      <c r="M14" s="79">
        <v>778</v>
      </c>
      <c r="N14" s="90">
        <v>15</v>
      </c>
      <c r="O14" s="10">
        <v>93</v>
      </c>
      <c r="P14" s="4">
        <v>92</v>
      </c>
      <c r="Q14" s="4">
        <v>90</v>
      </c>
      <c r="R14" s="11">
        <v>87</v>
      </c>
      <c r="S14" s="10">
        <v>99</v>
      </c>
      <c r="T14" s="4">
        <v>96</v>
      </c>
      <c r="U14" s="4">
        <v>91</v>
      </c>
      <c r="V14" s="11">
        <v>78</v>
      </c>
      <c r="W14" s="274">
        <v>220</v>
      </c>
      <c r="X14" s="19">
        <v>80</v>
      </c>
      <c r="Y14" s="96">
        <v>946</v>
      </c>
      <c r="Z14" s="98">
        <v>10</v>
      </c>
      <c r="AA14" s="46">
        <f t="shared" si="0"/>
        <v>1724</v>
      </c>
      <c r="AB14" s="46">
        <v>12</v>
      </c>
    </row>
    <row r="15" spans="1:28" ht="15" customHeight="1" x14ac:dyDescent="0.25">
      <c r="A15" s="74">
        <v>13</v>
      </c>
      <c r="B15" s="17" t="s">
        <v>10</v>
      </c>
      <c r="C15" s="10">
        <v>126</v>
      </c>
      <c r="D15" s="4">
        <v>85</v>
      </c>
      <c r="E15" s="4">
        <v>81</v>
      </c>
      <c r="F15" s="11">
        <v>68</v>
      </c>
      <c r="G15" s="10">
        <v>115</v>
      </c>
      <c r="H15" s="4">
        <v>91</v>
      </c>
      <c r="I15" s="4">
        <v>89</v>
      </c>
      <c r="J15" s="11">
        <v>63</v>
      </c>
      <c r="K15" s="39">
        <v>210</v>
      </c>
      <c r="L15" s="19">
        <v>85</v>
      </c>
      <c r="M15" s="79">
        <v>928</v>
      </c>
      <c r="N15" s="88">
        <v>8</v>
      </c>
      <c r="O15" s="10">
        <v>70</v>
      </c>
      <c r="P15" s="4">
        <v>61</v>
      </c>
      <c r="Q15" s="4">
        <v>60</v>
      </c>
      <c r="R15" s="11">
        <v>58</v>
      </c>
      <c r="S15" s="10">
        <v>97</v>
      </c>
      <c r="T15" s="4">
        <v>87</v>
      </c>
      <c r="U15" s="4">
        <v>65</v>
      </c>
      <c r="V15" s="11">
        <v>58</v>
      </c>
      <c r="W15" s="274">
        <v>160</v>
      </c>
      <c r="X15" s="19">
        <v>85</v>
      </c>
      <c r="Y15" s="96">
        <v>716</v>
      </c>
      <c r="Z15" s="97">
        <v>16</v>
      </c>
      <c r="AA15" s="46">
        <f t="shared" si="0"/>
        <v>1644</v>
      </c>
      <c r="AB15" s="100">
        <v>13</v>
      </c>
    </row>
    <row r="16" spans="1:28" ht="15" customHeight="1" x14ac:dyDescent="0.25">
      <c r="A16" s="74">
        <v>14</v>
      </c>
      <c r="B16" s="17" t="s">
        <v>9</v>
      </c>
      <c r="C16" s="10">
        <v>109</v>
      </c>
      <c r="D16" s="4">
        <v>73</v>
      </c>
      <c r="E16" s="4">
        <v>70</v>
      </c>
      <c r="F16" s="11">
        <v>46</v>
      </c>
      <c r="G16" s="10">
        <v>134</v>
      </c>
      <c r="H16" s="4">
        <v>86</v>
      </c>
      <c r="I16" s="4">
        <v>50</v>
      </c>
      <c r="J16" s="11">
        <v>48</v>
      </c>
      <c r="K16" s="19">
        <v>150</v>
      </c>
      <c r="L16" s="39">
        <v>165</v>
      </c>
      <c r="M16" s="79">
        <v>781</v>
      </c>
      <c r="N16" s="90">
        <v>14</v>
      </c>
      <c r="O16" s="10">
        <v>97</v>
      </c>
      <c r="P16" s="4">
        <v>65</v>
      </c>
      <c r="Q16" s="4">
        <v>53</v>
      </c>
      <c r="R16" s="11">
        <v>51</v>
      </c>
      <c r="S16" s="10">
        <v>85</v>
      </c>
      <c r="T16" s="4">
        <v>84</v>
      </c>
      <c r="U16" s="4">
        <v>79</v>
      </c>
      <c r="V16" s="11">
        <v>75</v>
      </c>
      <c r="W16" s="274">
        <v>170</v>
      </c>
      <c r="X16" s="19">
        <v>165</v>
      </c>
      <c r="Y16" s="96">
        <v>759</v>
      </c>
      <c r="Z16" s="98">
        <v>15</v>
      </c>
      <c r="AA16" s="46">
        <f t="shared" si="0"/>
        <v>1540</v>
      </c>
      <c r="AB16" s="46">
        <v>14</v>
      </c>
    </row>
    <row r="17" spans="1:28" ht="15" customHeight="1" x14ac:dyDescent="0.25">
      <c r="A17" s="74">
        <v>15</v>
      </c>
      <c r="B17" s="86" t="s">
        <v>20</v>
      </c>
      <c r="C17" s="10">
        <v>106</v>
      </c>
      <c r="D17" s="4">
        <v>88</v>
      </c>
      <c r="E17" s="4">
        <v>84</v>
      </c>
      <c r="F17" s="11">
        <v>60</v>
      </c>
      <c r="G17" s="10">
        <v>103</v>
      </c>
      <c r="H17" s="4">
        <v>81</v>
      </c>
      <c r="I17" s="4">
        <v>78</v>
      </c>
      <c r="J17" s="11">
        <v>72</v>
      </c>
      <c r="K17" s="39">
        <v>200</v>
      </c>
      <c r="L17" s="19">
        <v>95</v>
      </c>
      <c r="M17" s="79">
        <v>872</v>
      </c>
      <c r="N17" s="90">
        <v>11</v>
      </c>
      <c r="O17" s="10">
        <v>94</v>
      </c>
      <c r="P17" s="4">
        <v>62</v>
      </c>
      <c r="Q17" s="4">
        <v>50</v>
      </c>
      <c r="R17" s="11"/>
      <c r="S17" s="10">
        <v>120</v>
      </c>
      <c r="T17" s="4">
        <v>67</v>
      </c>
      <c r="U17" s="4">
        <v>54</v>
      </c>
      <c r="V17" s="11">
        <v>53</v>
      </c>
      <c r="W17" s="274">
        <v>150</v>
      </c>
      <c r="X17" s="19">
        <v>95</v>
      </c>
      <c r="Y17" s="96">
        <v>650</v>
      </c>
      <c r="Z17" s="97">
        <v>17</v>
      </c>
      <c r="AA17" s="46">
        <f t="shared" si="0"/>
        <v>1522</v>
      </c>
      <c r="AB17" s="46">
        <v>15</v>
      </c>
    </row>
    <row r="18" spans="1:28" ht="15" customHeight="1" x14ac:dyDescent="0.25">
      <c r="A18" s="74">
        <v>16</v>
      </c>
      <c r="B18" s="17" t="s">
        <v>19</v>
      </c>
      <c r="C18" s="10">
        <v>86</v>
      </c>
      <c r="D18" s="4">
        <v>61</v>
      </c>
      <c r="E18" s="4">
        <v>58</v>
      </c>
      <c r="F18" s="11"/>
      <c r="G18" s="10">
        <v>87</v>
      </c>
      <c r="H18" s="4">
        <v>57</v>
      </c>
      <c r="I18" s="4">
        <v>44</v>
      </c>
      <c r="J18" s="11"/>
      <c r="K18" s="39">
        <v>140</v>
      </c>
      <c r="L18" s="19">
        <v>105</v>
      </c>
      <c r="M18" s="79">
        <v>533</v>
      </c>
      <c r="N18" s="88">
        <v>20</v>
      </c>
      <c r="O18" s="10">
        <v>124</v>
      </c>
      <c r="P18" s="4">
        <v>115</v>
      </c>
      <c r="Q18" s="4">
        <v>81</v>
      </c>
      <c r="R18" s="11">
        <v>56</v>
      </c>
      <c r="S18" s="10">
        <v>111</v>
      </c>
      <c r="T18" s="4">
        <v>70</v>
      </c>
      <c r="U18" s="4">
        <v>60</v>
      </c>
      <c r="V18" s="11">
        <v>49</v>
      </c>
      <c r="W18" s="274">
        <v>180</v>
      </c>
      <c r="X18" s="19">
        <v>105</v>
      </c>
      <c r="Y18" s="96">
        <v>846</v>
      </c>
      <c r="Z18" s="98">
        <v>13</v>
      </c>
      <c r="AA18" s="46">
        <f t="shared" si="0"/>
        <v>1379</v>
      </c>
      <c r="AB18" s="100">
        <v>16</v>
      </c>
    </row>
    <row r="19" spans="1:28" ht="15" customHeight="1" x14ac:dyDescent="0.25">
      <c r="A19" s="74">
        <v>17</v>
      </c>
      <c r="B19" s="17" t="s">
        <v>23</v>
      </c>
      <c r="C19" s="10">
        <v>118</v>
      </c>
      <c r="D19" s="4">
        <v>98</v>
      </c>
      <c r="E19" s="4">
        <v>93</v>
      </c>
      <c r="F19" s="11"/>
      <c r="G19" s="10">
        <v>116</v>
      </c>
      <c r="H19" s="4">
        <v>92</v>
      </c>
      <c r="I19" s="4">
        <v>71</v>
      </c>
      <c r="J19" s="11"/>
      <c r="K19" s="39">
        <v>310</v>
      </c>
      <c r="L19" s="19"/>
      <c r="M19" s="79">
        <v>898</v>
      </c>
      <c r="N19" s="89">
        <v>10</v>
      </c>
      <c r="O19" s="10">
        <v>143</v>
      </c>
      <c r="P19" s="4"/>
      <c r="Q19" s="4"/>
      <c r="R19" s="11"/>
      <c r="S19" s="10">
        <v>89</v>
      </c>
      <c r="T19" s="4"/>
      <c r="U19" s="4"/>
      <c r="V19" s="11"/>
      <c r="W19" s="24"/>
      <c r="X19" s="19"/>
      <c r="Y19" s="96">
        <v>232</v>
      </c>
      <c r="Z19" s="97">
        <v>25</v>
      </c>
      <c r="AA19" s="46">
        <f t="shared" si="0"/>
        <v>1130</v>
      </c>
      <c r="AB19" s="46">
        <v>17</v>
      </c>
    </row>
    <row r="20" spans="1:28" ht="15" customHeight="1" x14ac:dyDescent="0.25">
      <c r="A20" s="74">
        <v>18</v>
      </c>
      <c r="B20" s="17" t="s">
        <v>3</v>
      </c>
      <c r="C20" s="10">
        <v>108</v>
      </c>
      <c r="D20" s="4">
        <v>95</v>
      </c>
      <c r="E20" s="4">
        <v>56</v>
      </c>
      <c r="F20" s="11"/>
      <c r="G20" s="10">
        <v>106</v>
      </c>
      <c r="H20" s="4">
        <v>80</v>
      </c>
      <c r="I20" s="4">
        <v>47</v>
      </c>
      <c r="J20" s="11"/>
      <c r="K20" s="39">
        <v>190</v>
      </c>
      <c r="L20" s="19">
        <v>100</v>
      </c>
      <c r="M20" s="79">
        <v>682</v>
      </c>
      <c r="N20" s="89">
        <v>16</v>
      </c>
      <c r="O20" s="10">
        <v>84</v>
      </c>
      <c r="P20" s="4">
        <v>52</v>
      </c>
      <c r="Q20" s="4"/>
      <c r="R20" s="11"/>
      <c r="S20" s="10">
        <v>71</v>
      </c>
      <c r="T20" s="4">
        <v>50</v>
      </c>
      <c r="U20" s="4"/>
      <c r="V20" s="11"/>
      <c r="W20" s="24"/>
      <c r="X20" s="39">
        <v>100</v>
      </c>
      <c r="Y20" s="96">
        <v>357</v>
      </c>
      <c r="Z20" s="98">
        <v>23</v>
      </c>
      <c r="AA20" s="46">
        <f t="shared" si="0"/>
        <v>1039</v>
      </c>
      <c r="AB20" s="46">
        <v>18</v>
      </c>
    </row>
    <row r="21" spans="1:28" ht="15" customHeight="1" x14ac:dyDescent="0.25">
      <c r="A21" s="74">
        <v>19</v>
      </c>
      <c r="B21" s="17" t="s">
        <v>25</v>
      </c>
      <c r="C21" s="10"/>
      <c r="D21" s="4"/>
      <c r="E21" s="4"/>
      <c r="F21" s="11"/>
      <c r="G21" s="10"/>
      <c r="H21" s="4"/>
      <c r="I21" s="4"/>
      <c r="J21" s="11"/>
      <c r="K21" s="19"/>
      <c r="L21" s="19"/>
      <c r="M21" s="79"/>
      <c r="N21" s="88">
        <v>30</v>
      </c>
      <c r="O21" s="10">
        <v>116</v>
      </c>
      <c r="P21" s="4">
        <v>111</v>
      </c>
      <c r="Q21" s="4">
        <v>91</v>
      </c>
      <c r="R21" s="11"/>
      <c r="S21" s="10">
        <v>134</v>
      </c>
      <c r="T21" s="4">
        <v>130</v>
      </c>
      <c r="U21" s="4">
        <v>94</v>
      </c>
      <c r="V21" s="11"/>
      <c r="W21" s="274">
        <v>360</v>
      </c>
      <c r="X21" s="19"/>
      <c r="Y21" s="96">
        <v>1036</v>
      </c>
      <c r="Z21" s="97">
        <v>6</v>
      </c>
      <c r="AA21" s="46">
        <f t="shared" si="0"/>
        <v>1036</v>
      </c>
      <c r="AB21" s="100">
        <v>19</v>
      </c>
    </row>
    <row r="22" spans="1:28" ht="15" customHeight="1" x14ac:dyDescent="0.25">
      <c r="A22" s="74">
        <v>20</v>
      </c>
      <c r="B22" s="17" t="s">
        <v>13</v>
      </c>
      <c r="C22" s="81">
        <v>114</v>
      </c>
      <c r="D22" s="82">
        <v>80</v>
      </c>
      <c r="E22" s="82"/>
      <c r="F22" s="83"/>
      <c r="G22" s="81">
        <v>122</v>
      </c>
      <c r="H22" s="82">
        <v>53</v>
      </c>
      <c r="I22" s="82"/>
      <c r="J22" s="83"/>
      <c r="K22" s="84"/>
      <c r="L22" s="39">
        <v>145</v>
      </c>
      <c r="M22" s="79">
        <v>514</v>
      </c>
      <c r="N22" s="89">
        <v>22</v>
      </c>
      <c r="O22" s="81">
        <v>103</v>
      </c>
      <c r="P22" s="82">
        <v>98</v>
      </c>
      <c r="Q22" s="82"/>
      <c r="R22" s="83"/>
      <c r="S22" s="81">
        <v>59</v>
      </c>
      <c r="T22" s="82">
        <v>47</v>
      </c>
      <c r="U22" s="82"/>
      <c r="V22" s="83"/>
      <c r="W22" s="85"/>
      <c r="X22" s="39">
        <v>145</v>
      </c>
      <c r="Y22" s="96">
        <v>452</v>
      </c>
      <c r="Z22" s="98">
        <v>20</v>
      </c>
      <c r="AA22" s="46">
        <f t="shared" si="0"/>
        <v>966</v>
      </c>
      <c r="AB22" s="46">
        <v>20</v>
      </c>
    </row>
    <row r="23" spans="1:28" ht="15" customHeight="1" x14ac:dyDescent="0.25">
      <c r="A23" s="74">
        <v>21</v>
      </c>
      <c r="B23" s="87" t="s">
        <v>8</v>
      </c>
      <c r="C23" s="10">
        <v>96</v>
      </c>
      <c r="D23" s="4">
        <v>87</v>
      </c>
      <c r="E23" s="4">
        <v>64</v>
      </c>
      <c r="F23" s="11"/>
      <c r="G23" s="10">
        <v>79</v>
      </c>
      <c r="H23" s="4">
        <v>76</v>
      </c>
      <c r="I23" s="4">
        <v>42</v>
      </c>
      <c r="J23" s="11"/>
      <c r="K23" s="39">
        <v>130</v>
      </c>
      <c r="L23" s="19">
        <v>75</v>
      </c>
      <c r="M23" s="79">
        <v>574</v>
      </c>
      <c r="N23" s="89">
        <v>19</v>
      </c>
      <c r="O23" s="10">
        <v>68</v>
      </c>
      <c r="P23" s="4">
        <v>59</v>
      </c>
      <c r="Q23" s="4"/>
      <c r="R23" s="11"/>
      <c r="S23" s="10">
        <v>104</v>
      </c>
      <c r="T23" s="4">
        <v>83</v>
      </c>
      <c r="U23" s="4"/>
      <c r="V23" s="11"/>
      <c r="W23" s="24"/>
      <c r="X23" s="39">
        <v>75</v>
      </c>
      <c r="Y23" s="96">
        <v>389</v>
      </c>
      <c r="Z23" s="97">
        <v>22</v>
      </c>
      <c r="AA23" s="46">
        <f t="shared" si="0"/>
        <v>963</v>
      </c>
      <c r="AB23" s="46">
        <v>21</v>
      </c>
    </row>
    <row r="24" spans="1:28" ht="15" customHeight="1" x14ac:dyDescent="0.25">
      <c r="A24" s="74">
        <v>22</v>
      </c>
      <c r="B24" s="17" t="s">
        <v>27</v>
      </c>
      <c r="C24" s="10">
        <v>102</v>
      </c>
      <c r="D24" s="4">
        <v>54</v>
      </c>
      <c r="E24" s="4">
        <v>44</v>
      </c>
      <c r="F24" s="11"/>
      <c r="G24" s="10">
        <v>101</v>
      </c>
      <c r="H24" s="4">
        <v>54</v>
      </c>
      <c r="I24" s="4">
        <v>45</v>
      </c>
      <c r="J24" s="11"/>
      <c r="K24" s="39">
        <v>120</v>
      </c>
      <c r="L24" s="19"/>
      <c r="M24" s="79">
        <v>520</v>
      </c>
      <c r="N24" s="88">
        <v>21</v>
      </c>
      <c r="O24" s="10">
        <v>99</v>
      </c>
      <c r="P24" s="4">
        <v>75</v>
      </c>
      <c r="Q24" s="4">
        <v>49</v>
      </c>
      <c r="R24" s="11"/>
      <c r="S24" s="10">
        <v>106</v>
      </c>
      <c r="T24" s="4">
        <v>56</v>
      </c>
      <c r="U24" s="4">
        <v>55</v>
      </c>
      <c r="V24" s="11"/>
      <c r="W24" s="24"/>
      <c r="X24" s="19"/>
      <c r="Y24" s="96">
        <v>440</v>
      </c>
      <c r="Z24" s="98">
        <v>21</v>
      </c>
      <c r="AA24" s="46">
        <f t="shared" si="0"/>
        <v>960</v>
      </c>
      <c r="AB24" s="100">
        <v>22</v>
      </c>
    </row>
    <row r="25" spans="1:28" ht="15" customHeight="1" x14ac:dyDescent="0.25">
      <c r="A25" s="74">
        <v>23</v>
      </c>
      <c r="B25" s="86" t="s">
        <v>32</v>
      </c>
      <c r="C25" s="75">
        <v>97</v>
      </c>
      <c r="D25" s="76"/>
      <c r="E25" s="76"/>
      <c r="F25" s="77"/>
      <c r="G25" s="75">
        <v>51</v>
      </c>
      <c r="H25" s="76"/>
      <c r="I25" s="76"/>
      <c r="J25" s="77"/>
      <c r="K25" s="78"/>
      <c r="L25" s="19"/>
      <c r="M25" s="79">
        <v>148</v>
      </c>
      <c r="N25" s="90">
        <v>27</v>
      </c>
      <c r="O25" s="75">
        <v>107</v>
      </c>
      <c r="P25" s="76">
        <v>83</v>
      </c>
      <c r="Q25" s="76">
        <v>74</v>
      </c>
      <c r="R25" s="77"/>
      <c r="S25" s="75">
        <v>103</v>
      </c>
      <c r="T25" s="76">
        <v>62</v>
      </c>
      <c r="U25" s="76"/>
      <c r="V25" s="77"/>
      <c r="W25" s="275">
        <v>250</v>
      </c>
      <c r="X25" s="19"/>
      <c r="Y25" s="96">
        <v>649</v>
      </c>
      <c r="Z25" s="97">
        <v>18</v>
      </c>
      <c r="AA25" s="46">
        <f t="shared" si="0"/>
        <v>797</v>
      </c>
      <c r="AB25" s="46">
        <v>23</v>
      </c>
    </row>
    <row r="26" spans="1:28" ht="15" customHeight="1" x14ac:dyDescent="0.25">
      <c r="A26" s="74">
        <v>24</v>
      </c>
      <c r="B26" s="17" t="s">
        <v>7</v>
      </c>
      <c r="C26" s="10">
        <v>100</v>
      </c>
      <c r="D26" s="4"/>
      <c r="E26" s="4"/>
      <c r="F26" s="11"/>
      <c r="G26" s="10">
        <v>43</v>
      </c>
      <c r="H26" s="4"/>
      <c r="I26" s="4"/>
      <c r="J26" s="11"/>
      <c r="K26" s="19"/>
      <c r="L26" s="19"/>
      <c r="M26" s="79">
        <v>143</v>
      </c>
      <c r="N26" s="89">
        <v>28</v>
      </c>
      <c r="O26" s="10">
        <v>140</v>
      </c>
      <c r="P26" s="4">
        <v>63</v>
      </c>
      <c r="Q26" s="4"/>
      <c r="R26" s="11"/>
      <c r="S26" s="10">
        <v>146</v>
      </c>
      <c r="T26" s="4">
        <v>108</v>
      </c>
      <c r="U26" s="4"/>
      <c r="V26" s="11"/>
      <c r="W26" s="24"/>
      <c r="X26" s="19"/>
      <c r="Y26" s="96">
        <v>457</v>
      </c>
      <c r="Z26" s="98">
        <v>19</v>
      </c>
      <c r="AA26" s="46">
        <f t="shared" si="0"/>
        <v>600</v>
      </c>
      <c r="AB26" s="46">
        <v>24</v>
      </c>
    </row>
    <row r="27" spans="1:28" ht="15" customHeight="1" x14ac:dyDescent="0.25">
      <c r="A27" s="74">
        <v>25</v>
      </c>
      <c r="B27" s="17" t="s">
        <v>21</v>
      </c>
      <c r="C27" s="10">
        <v>89</v>
      </c>
      <c r="D27" s="4">
        <v>52</v>
      </c>
      <c r="E27" s="4"/>
      <c r="F27" s="11"/>
      <c r="G27" s="10">
        <v>107</v>
      </c>
      <c r="H27" s="4">
        <v>95</v>
      </c>
      <c r="I27" s="4">
        <v>68</v>
      </c>
      <c r="J27" s="11"/>
      <c r="K27" s="39">
        <v>170</v>
      </c>
      <c r="L27" s="19"/>
      <c r="M27" s="79">
        <v>581</v>
      </c>
      <c r="N27" s="88">
        <v>18</v>
      </c>
      <c r="O27" s="10"/>
      <c r="P27" s="4"/>
      <c r="Q27" s="4"/>
      <c r="R27" s="11"/>
      <c r="S27" s="10"/>
      <c r="T27" s="4"/>
      <c r="U27" s="4"/>
      <c r="V27" s="11"/>
      <c r="W27" s="24"/>
      <c r="X27" s="19"/>
      <c r="Y27" s="96"/>
      <c r="Z27" s="97">
        <v>27</v>
      </c>
      <c r="AA27" s="46">
        <f t="shared" si="0"/>
        <v>581</v>
      </c>
      <c r="AB27" s="100">
        <v>25</v>
      </c>
    </row>
    <row r="28" spans="1:28" ht="15" customHeight="1" x14ac:dyDescent="0.25">
      <c r="A28" s="74">
        <v>26</v>
      </c>
      <c r="B28" s="17" t="s">
        <v>28</v>
      </c>
      <c r="C28" s="10">
        <v>110</v>
      </c>
      <c r="D28" s="4">
        <v>75</v>
      </c>
      <c r="E28" s="4"/>
      <c r="F28" s="11"/>
      <c r="G28" s="10">
        <v>128</v>
      </c>
      <c r="H28" s="4">
        <v>120</v>
      </c>
      <c r="I28" s="4"/>
      <c r="J28" s="11"/>
      <c r="K28" s="19"/>
      <c r="L28" s="19"/>
      <c r="M28" s="79">
        <v>433</v>
      </c>
      <c r="N28" s="90">
        <v>23</v>
      </c>
      <c r="O28" s="10"/>
      <c r="P28" s="4"/>
      <c r="Q28" s="4"/>
      <c r="R28" s="11"/>
      <c r="S28" s="10"/>
      <c r="T28" s="4"/>
      <c r="U28" s="4"/>
      <c r="V28" s="11"/>
      <c r="W28" s="24"/>
      <c r="X28" s="19"/>
      <c r="Y28" s="96"/>
      <c r="Z28" s="98">
        <v>28</v>
      </c>
      <c r="AA28" s="46">
        <f t="shared" si="0"/>
        <v>433</v>
      </c>
      <c r="AB28" s="46">
        <v>26</v>
      </c>
    </row>
    <row r="29" spans="1:28" ht="15" customHeight="1" x14ac:dyDescent="0.25">
      <c r="A29" s="74">
        <v>27</v>
      </c>
      <c r="B29" s="17" t="s">
        <v>4</v>
      </c>
      <c r="C29" s="10">
        <v>79</v>
      </c>
      <c r="D29" s="4">
        <v>48</v>
      </c>
      <c r="E29" s="4"/>
      <c r="F29" s="11"/>
      <c r="G29" s="10">
        <v>99</v>
      </c>
      <c r="H29" s="4">
        <v>66</v>
      </c>
      <c r="I29" s="4"/>
      <c r="J29" s="11"/>
      <c r="K29" s="19"/>
      <c r="L29" s="19"/>
      <c r="M29" s="79">
        <v>292</v>
      </c>
      <c r="N29" s="90">
        <v>24</v>
      </c>
      <c r="O29" s="10">
        <v>54</v>
      </c>
      <c r="P29" s="4"/>
      <c r="Q29" s="4"/>
      <c r="R29" s="11"/>
      <c r="S29" s="10">
        <v>48</v>
      </c>
      <c r="T29" s="4"/>
      <c r="U29" s="4"/>
      <c r="V29" s="11"/>
      <c r="W29" s="24"/>
      <c r="X29" s="19"/>
      <c r="Y29" s="96">
        <v>102</v>
      </c>
      <c r="Z29" s="97">
        <v>26</v>
      </c>
      <c r="AA29" s="46">
        <f t="shared" si="0"/>
        <v>394</v>
      </c>
      <c r="AB29" s="46">
        <v>27</v>
      </c>
    </row>
    <row r="30" spans="1:28" ht="15" customHeight="1" x14ac:dyDescent="0.25">
      <c r="A30" s="74">
        <v>28</v>
      </c>
      <c r="B30" s="187" t="s">
        <v>122</v>
      </c>
      <c r="C30" s="75"/>
      <c r="D30" s="76"/>
      <c r="E30" s="76"/>
      <c r="F30" s="77"/>
      <c r="G30" s="75"/>
      <c r="H30" s="76"/>
      <c r="I30" s="76"/>
      <c r="J30" s="77"/>
      <c r="K30" s="78"/>
      <c r="L30" s="19"/>
      <c r="M30" s="79"/>
      <c r="N30" s="91">
        <v>31</v>
      </c>
      <c r="O30" s="75">
        <v>78</v>
      </c>
      <c r="P30" s="76"/>
      <c r="Q30" s="76"/>
      <c r="R30" s="77"/>
      <c r="S30" s="75">
        <v>88</v>
      </c>
      <c r="T30" s="76">
        <v>76</v>
      </c>
      <c r="U30" s="76"/>
      <c r="V30" s="77"/>
      <c r="W30" s="80"/>
      <c r="X30" s="19"/>
      <c r="Y30" s="96">
        <v>242</v>
      </c>
      <c r="Z30" s="98">
        <v>24</v>
      </c>
      <c r="AA30" s="46">
        <f t="shared" si="0"/>
        <v>242</v>
      </c>
      <c r="AB30" s="100">
        <v>28</v>
      </c>
    </row>
    <row r="31" spans="1:28" ht="15" customHeight="1" x14ac:dyDescent="0.25">
      <c r="A31" s="74">
        <v>29</v>
      </c>
      <c r="B31" s="17" t="s">
        <v>24</v>
      </c>
      <c r="C31" s="10">
        <v>94</v>
      </c>
      <c r="D31" s="4"/>
      <c r="E31" s="4"/>
      <c r="F31" s="11"/>
      <c r="G31" s="10">
        <v>69</v>
      </c>
      <c r="H31" s="4"/>
      <c r="I31" s="4"/>
      <c r="J31" s="11"/>
      <c r="K31" s="19"/>
      <c r="L31" s="19"/>
      <c r="M31" s="79">
        <v>163</v>
      </c>
      <c r="N31" s="89">
        <v>25</v>
      </c>
      <c r="O31" s="10"/>
      <c r="P31" s="4"/>
      <c r="Q31" s="4"/>
      <c r="R31" s="11"/>
      <c r="S31" s="10"/>
      <c r="T31" s="4"/>
      <c r="U31" s="4"/>
      <c r="V31" s="11"/>
      <c r="W31" s="24"/>
      <c r="X31" s="19"/>
      <c r="Y31" s="96"/>
      <c r="Z31" s="97">
        <v>29</v>
      </c>
      <c r="AA31" s="46">
        <f t="shared" si="0"/>
        <v>163</v>
      </c>
      <c r="AB31" s="46">
        <v>29</v>
      </c>
    </row>
    <row r="32" spans="1:28" ht="15" customHeight="1" x14ac:dyDescent="0.25">
      <c r="A32" s="74">
        <v>30</v>
      </c>
      <c r="B32" s="17" t="s">
        <v>22</v>
      </c>
      <c r="C32" s="75">
        <v>77</v>
      </c>
      <c r="D32" s="76"/>
      <c r="E32" s="76"/>
      <c r="F32" s="77"/>
      <c r="G32" s="75">
        <v>75</v>
      </c>
      <c r="H32" s="76"/>
      <c r="I32" s="76"/>
      <c r="J32" s="77"/>
      <c r="K32" s="78"/>
      <c r="L32" s="19"/>
      <c r="M32" s="79">
        <v>152</v>
      </c>
      <c r="N32" s="90">
        <v>26</v>
      </c>
      <c r="O32" s="75"/>
      <c r="P32" s="76"/>
      <c r="Q32" s="76"/>
      <c r="R32" s="77"/>
      <c r="S32" s="75"/>
      <c r="T32" s="76"/>
      <c r="U32" s="76"/>
      <c r="V32" s="77"/>
      <c r="W32" s="80"/>
      <c r="X32" s="19"/>
      <c r="Y32" s="96"/>
      <c r="Z32" s="98">
        <v>30</v>
      </c>
      <c r="AA32" s="46">
        <f t="shared" si="0"/>
        <v>152</v>
      </c>
      <c r="AB32" s="46">
        <v>30</v>
      </c>
    </row>
    <row r="33" spans="1:28" ht="15" customHeight="1" thickBot="1" x14ac:dyDescent="0.3">
      <c r="A33" s="74">
        <v>31</v>
      </c>
      <c r="B33" s="17" t="s">
        <v>15</v>
      </c>
      <c r="C33" s="26">
        <v>45</v>
      </c>
      <c r="D33" s="27"/>
      <c r="E33" s="27"/>
      <c r="F33" s="28"/>
      <c r="G33" s="26">
        <v>49</v>
      </c>
      <c r="H33" s="27"/>
      <c r="I33" s="27"/>
      <c r="J33" s="28"/>
      <c r="K33" s="29"/>
      <c r="L33" s="29"/>
      <c r="M33" s="79">
        <v>94</v>
      </c>
      <c r="N33" s="88">
        <v>29</v>
      </c>
      <c r="O33" s="26"/>
      <c r="P33" s="27"/>
      <c r="Q33" s="27"/>
      <c r="R33" s="28"/>
      <c r="S33" s="26"/>
      <c r="T33" s="27"/>
      <c r="U33" s="27"/>
      <c r="V33" s="28"/>
      <c r="W33" s="30"/>
      <c r="X33" s="29"/>
      <c r="Y33" s="99"/>
      <c r="Z33" s="97">
        <v>31</v>
      </c>
      <c r="AA33" s="47">
        <f t="shared" si="0"/>
        <v>94</v>
      </c>
      <c r="AB33" s="100">
        <v>31</v>
      </c>
    </row>
  </sheetData>
  <sortState ref="B3:AB33">
    <sortCondition descending="1" ref="AA3:AA33"/>
  </sortState>
  <mergeCells count="10">
    <mergeCell ref="AA1:AA2"/>
    <mergeCell ref="AB1:AB2"/>
    <mergeCell ref="B1:B2"/>
    <mergeCell ref="A1:A2"/>
    <mergeCell ref="C1:N1"/>
    <mergeCell ref="O1:Z1"/>
    <mergeCell ref="C2:F2"/>
    <mergeCell ref="G2:J2"/>
    <mergeCell ref="O2:R2"/>
    <mergeCell ref="S2:V2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workbookViewId="0">
      <selection activeCell="V26" sqref="V26"/>
    </sheetView>
  </sheetViews>
  <sheetFormatPr defaultRowHeight="15" x14ac:dyDescent="0.25"/>
  <cols>
    <col min="1" max="1" width="4.140625" customWidth="1"/>
    <col min="2" max="2" width="22.7109375" customWidth="1"/>
    <col min="3" max="8" width="3.85546875" customWidth="1"/>
    <col min="9" max="11" width="6.42578125" customWidth="1"/>
    <col min="12" max="17" width="3.85546875" customWidth="1"/>
    <col min="18" max="18" width="7.140625" customWidth="1"/>
    <col min="19" max="19" width="6.42578125" customWidth="1"/>
    <col min="20" max="20" width="7.140625" customWidth="1"/>
    <col min="21" max="21" width="7.28515625" customWidth="1"/>
    <col min="22" max="22" width="7.140625" customWidth="1"/>
  </cols>
  <sheetData>
    <row r="1" spans="1:22" ht="16.5" thickBot="1" x14ac:dyDescent="0.3">
      <c r="A1" s="357" t="s">
        <v>48</v>
      </c>
      <c r="B1" s="355" t="s">
        <v>79</v>
      </c>
      <c r="C1" s="359" t="s">
        <v>116</v>
      </c>
      <c r="D1" s="360"/>
      <c r="E1" s="360"/>
      <c r="F1" s="360"/>
      <c r="G1" s="360"/>
      <c r="H1" s="360"/>
      <c r="I1" s="360"/>
      <c r="J1" s="360"/>
      <c r="K1" s="361"/>
      <c r="L1" s="359" t="s">
        <v>117</v>
      </c>
      <c r="M1" s="360"/>
      <c r="N1" s="360"/>
      <c r="O1" s="360"/>
      <c r="P1" s="360"/>
      <c r="Q1" s="360"/>
      <c r="R1" s="360"/>
      <c r="S1" s="360"/>
      <c r="T1" s="360"/>
      <c r="U1" s="353" t="s">
        <v>46</v>
      </c>
      <c r="V1" s="353" t="s">
        <v>78</v>
      </c>
    </row>
    <row r="2" spans="1:22" ht="39" thickBot="1" x14ac:dyDescent="0.3">
      <c r="A2" s="358"/>
      <c r="B2" s="356"/>
      <c r="C2" s="362" t="s">
        <v>29</v>
      </c>
      <c r="D2" s="363"/>
      <c r="E2" s="363"/>
      <c r="F2" s="362" t="s">
        <v>30</v>
      </c>
      <c r="G2" s="363"/>
      <c r="H2" s="363"/>
      <c r="I2" s="66" t="s">
        <v>31</v>
      </c>
      <c r="J2" s="67" t="s">
        <v>77</v>
      </c>
      <c r="K2" s="68" t="s">
        <v>34</v>
      </c>
      <c r="L2" s="362" t="s">
        <v>29</v>
      </c>
      <c r="M2" s="363"/>
      <c r="N2" s="364"/>
      <c r="O2" s="362" t="s">
        <v>30</v>
      </c>
      <c r="P2" s="363"/>
      <c r="Q2" s="364"/>
      <c r="R2" s="69" t="s">
        <v>31</v>
      </c>
      <c r="S2" s="66" t="s">
        <v>77</v>
      </c>
      <c r="T2" s="69" t="s">
        <v>34</v>
      </c>
      <c r="U2" s="354"/>
      <c r="V2" s="354"/>
    </row>
    <row r="3" spans="1:22" ht="16.5" customHeight="1" x14ac:dyDescent="0.25">
      <c r="A3" s="70">
        <v>1</v>
      </c>
      <c r="B3" s="71" t="s">
        <v>42</v>
      </c>
      <c r="C3" s="247">
        <v>143</v>
      </c>
      <c r="D3" s="248">
        <v>137</v>
      </c>
      <c r="E3" s="248">
        <v>97</v>
      </c>
      <c r="F3" s="247">
        <v>137</v>
      </c>
      <c r="G3" s="167">
        <v>112</v>
      </c>
      <c r="H3" s="167">
        <v>96</v>
      </c>
      <c r="I3" s="72">
        <v>310</v>
      </c>
      <c r="J3" s="176">
        <f t="shared" ref="J3:J9" si="0">C3+D3+E3+F3+G3+H3+I3</f>
        <v>1032</v>
      </c>
      <c r="K3" s="180">
        <v>6</v>
      </c>
      <c r="L3" s="166">
        <v>106</v>
      </c>
      <c r="M3" s="167"/>
      <c r="N3" s="213"/>
      <c r="O3" s="166">
        <v>106</v>
      </c>
      <c r="P3" s="167"/>
      <c r="Q3" s="213"/>
      <c r="R3" s="197"/>
      <c r="S3" s="173">
        <f t="shared" ref="S3:S17" si="1">L3+M3+N3+O3+P3+Q3+R3</f>
        <v>212</v>
      </c>
      <c r="T3" s="174">
        <v>13</v>
      </c>
      <c r="U3" s="182">
        <f t="shared" ref="U3:U17" si="2">J3+S3</f>
        <v>1244</v>
      </c>
      <c r="V3" s="182">
        <v>12</v>
      </c>
    </row>
    <row r="4" spans="1:22" ht="16.5" customHeight="1" x14ac:dyDescent="0.25">
      <c r="A4" s="74">
        <v>2</v>
      </c>
      <c r="B4" s="17" t="s">
        <v>91</v>
      </c>
      <c r="C4" s="130">
        <v>103</v>
      </c>
      <c r="D4" s="33">
        <v>94</v>
      </c>
      <c r="E4" s="33">
        <v>91</v>
      </c>
      <c r="F4" s="130">
        <v>93</v>
      </c>
      <c r="G4" s="4">
        <v>92</v>
      </c>
      <c r="H4" s="4"/>
      <c r="I4" s="19">
        <v>210</v>
      </c>
      <c r="J4" s="176">
        <f t="shared" si="0"/>
        <v>683</v>
      </c>
      <c r="K4" s="178">
        <v>12</v>
      </c>
      <c r="L4" s="10"/>
      <c r="M4" s="4"/>
      <c r="N4" s="11"/>
      <c r="O4" s="10"/>
      <c r="P4" s="4"/>
      <c r="Q4" s="11"/>
      <c r="R4" s="24"/>
      <c r="S4" s="173">
        <f t="shared" si="1"/>
        <v>0</v>
      </c>
      <c r="T4" s="175">
        <v>14</v>
      </c>
      <c r="U4" s="182">
        <f t="shared" si="2"/>
        <v>683</v>
      </c>
      <c r="V4" s="183">
        <v>13</v>
      </c>
    </row>
    <row r="5" spans="1:22" ht="16.5" customHeight="1" x14ac:dyDescent="0.25">
      <c r="A5" s="74">
        <v>3</v>
      </c>
      <c r="B5" s="17" t="s">
        <v>24</v>
      </c>
      <c r="C5" s="10">
        <v>111</v>
      </c>
      <c r="D5" s="4">
        <v>107</v>
      </c>
      <c r="E5" s="4">
        <v>90</v>
      </c>
      <c r="F5" s="10">
        <v>108</v>
      </c>
      <c r="G5" s="4">
        <v>103</v>
      </c>
      <c r="H5" s="4"/>
      <c r="I5" s="19"/>
      <c r="J5" s="176">
        <f t="shared" si="0"/>
        <v>519</v>
      </c>
      <c r="K5" s="179">
        <v>14</v>
      </c>
      <c r="L5" s="10">
        <v>113</v>
      </c>
      <c r="M5" s="4">
        <v>108</v>
      </c>
      <c r="N5" s="11">
        <v>105</v>
      </c>
      <c r="O5" s="10">
        <v>132</v>
      </c>
      <c r="P5" s="4">
        <v>113</v>
      </c>
      <c r="Q5" s="11">
        <v>104</v>
      </c>
      <c r="R5" s="24">
        <v>310</v>
      </c>
      <c r="S5" s="173">
        <f t="shared" si="1"/>
        <v>985</v>
      </c>
      <c r="T5" s="175">
        <v>6</v>
      </c>
      <c r="U5" s="182">
        <f t="shared" si="2"/>
        <v>1504</v>
      </c>
      <c r="V5" s="183">
        <v>11</v>
      </c>
    </row>
    <row r="6" spans="1:22" ht="16.5" customHeight="1" x14ac:dyDescent="0.25">
      <c r="A6" s="74">
        <v>4</v>
      </c>
      <c r="B6" s="86" t="s">
        <v>20</v>
      </c>
      <c r="C6" s="10">
        <v>105</v>
      </c>
      <c r="D6" s="4">
        <v>96</v>
      </c>
      <c r="E6" s="4">
        <v>93</v>
      </c>
      <c r="F6" s="10">
        <v>110</v>
      </c>
      <c r="G6" s="4">
        <v>105</v>
      </c>
      <c r="H6" s="4">
        <v>100</v>
      </c>
      <c r="I6" s="19">
        <v>270</v>
      </c>
      <c r="J6" s="176">
        <f t="shared" si="0"/>
        <v>879</v>
      </c>
      <c r="K6" s="178">
        <v>9</v>
      </c>
      <c r="L6" s="10">
        <v>99</v>
      </c>
      <c r="M6" s="4">
        <v>97</v>
      </c>
      <c r="N6" s="11">
        <v>96</v>
      </c>
      <c r="O6" s="10">
        <v>126</v>
      </c>
      <c r="P6" s="4">
        <v>112</v>
      </c>
      <c r="Q6" s="11">
        <v>109</v>
      </c>
      <c r="R6" s="24">
        <v>290</v>
      </c>
      <c r="S6" s="173">
        <f t="shared" si="1"/>
        <v>929</v>
      </c>
      <c r="T6" s="174">
        <v>7</v>
      </c>
      <c r="U6" s="182">
        <f t="shared" si="2"/>
        <v>1808</v>
      </c>
      <c r="V6" s="182">
        <v>8</v>
      </c>
    </row>
    <row r="7" spans="1:22" ht="16.5" customHeight="1" x14ac:dyDescent="0.25">
      <c r="A7" s="74">
        <v>5</v>
      </c>
      <c r="B7" s="17" t="s">
        <v>90</v>
      </c>
      <c r="C7" s="130">
        <v>110</v>
      </c>
      <c r="D7" s="33">
        <v>104</v>
      </c>
      <c r="E7" s="33">
        <v>101</v>
      </c>
      <c r="F7" s="130">
        <v>128</v>
      </c>
      <c r="G7" s="82">
        <v>98</v>
      </c>
      <c r="H7" s="82">
        <v>95</v>
      </c>
      <c r="I7" s="84">
        <v>220</v>
      </c>
      <c r="J7" s="176">
        <f t="shared" si="0"/>
        <v>856</v>
      </c>
      <c r="K7" s="180">
        <v>10</v>
      </c>
      <c r="L7" s="81">
        <v>114</v>
      </c>
      <c r="M7" s="82">
        <v>103</v>
      </c>
      <c r="N7" s="83">
        <v>98</v>
      </c>
      <c r="O7" s="81">
        <v>108</v>
      </c>
      <c r="P7" s="82">
        <v>97</v>
      </c>
      <c r="Q7" s="83">
        <v>96</v>
      </c>
      <c r="R7" s="85">
        <v>220</v>
      </c>
      <c r="S7" s="173">
        <f t="shared" si="1"/>
        <v>836</v>
      </c>
      <c r="T7" s="175">
        <v>11</v>
      </c>
      <c r="U7" s="182">
        <f t="shared" si="2"/>
        <v>1692</v>
      </c>
      <c r="V7" s="183">
        <v>10</v>
      </c>
    </row>
    <row r="8" spans="1:22" ht="16.5" customHeight="1" x14ac:dyDescent="0.25">
      <c r="A8" s="74">
        <v>6</v>
      </c>
      <c r="B8" s="17" t="s">
        <v>2</v>
      </c>
      <c r="C8" s="10">
        <v>106</v>
      </c>
      <c r="D8" s="4">
        <v>102</v>
      </c>
      <c r="E8" s="4">
        <v>98</v>
      </c>
      <c r="F8" s="10">
        <v>113</v>
      </c>
      <c r="G8" s="4">
        <v>109</v>
      </c>
      <c r="H8" s="4">
        <v>106</v>
      </c>
      <c r="I8" s="19">
        <v>250</v>
      </c>
      <c r="J8" s="176">
        <f t="shared" si="0"/>
        <v>884</v>
      </c>
      <c r="K8" s="178">
        <v>8</v>
      </c>
      <c r="L8" s="10">
        <v>120</v>
      </c>
      <c r="M8" s="4">
        <v>115</v>
      </c>
      <c r="N8" s="11">
        <v>111</v>
      </c>
      <c r="O8" s="10">
        <v>120</v>
      </c>
      <c r="P8" s="4">
        <v>118</v>
      </c>
      <c r="Q8" s="11">
        <v>114</v>
      </c>
      <c r="R8" s="24">
        <v>360</v>
      </c>
      <c r="S8" s="173">
        <f t="shared" si="1"/>
        <v>1058</v>
      </c>
      <c r="T8" s="175">
        <v>5</v>
      </c>
      <c r="U8" s="182">
        <f t="shared" si="2"/>
        <v>1942</v>
      </c>
      <c r="V8" s="183">
        <v>6</v>
      </c>
    </row>
    <row r="9" spans="1:22" ht="16.5" customHeight="1" x14ac:dyDescent="0.25">
      <c r="A9" s="74">
        <v>7</v>
      </c>
      <c r="B9" s="17" t="s">
        <v>14</v>
      </c>
      <c r="C9" s="10">
        <v>122</v>
      </c>
      <c r="D9" s="4">
        <v>118</v>
      </c>
      <c r="E9" s="4">
        <v>112</v>
      </c>
      <c r="F9" s="10">
        <v>130</v>
      </c>
      <c r="G9" s="4">
        <v>126</v>
      </c>
      <c r="H9" s="4">
        <v>122</v>
      </c>
      <c r="I9" s="19">
        <v>420</v>
      </c>
      <c r="J9" s="176">
        <f t="shared" si="0"/>
        <v>1150</v>
      </c>
      <c r="K9" s="179">
        <v>3</v>
      </c>
      <c r="L9" s="10">
        <v>112</v>
      </c>
      <c r="M9" s="4">
        <v>102</v>
      </c>
      <c r="N9" s="11">
        <v>100</v>
      </c>
      <c r="O9" s="10">
        <v>122</v>
      </c>
      <c r="P9" s="4">
        <v>105</v>
      </c>
      <c r="Q9" s="11">
        <v>103</v>
      </c>
      <c r="R9" s="24">
        <v>250</v>
      </c>
      <c r="S9" s="173">
        <f t="shared" si="1"/>
        <v>894</v>
      </c>
      <c r="T9" s="174">
        <v>9</v>
      </c>
      <c r="U9" s="182">
        <f t="shared" si="2"/>
        <v>2044</v>
      </c>
      <c r="V9" s="182">
        <v>5</v>
      </c>
    </row>
    <row r="10" spans="1:22" ht="16.5" customHeight="1" x14ac:dyDescent="0.25">
      <c r="A10" s="74">
        <v>8</v>
      </c>
      <c r="B10" s="17" t="s">
        <v>12</v>
      </c>
      <c r="C10" s="10"/>
      <c r="D10" s="4"/>
      <c r="E10" s="4"/>
      <c r="F10" s="10"/>
      <c r="G10" s="4"/>
      <c r="H10" s="4"/>
      <c r="I10" s="19"/>
      <c r="J10" s="249"/>
      <c r="K10" s="181"/>
      <c r="L10" s="10">
        <v>122</v>
      </c>
      <c r="M10" s="4"/>
      <c r="N10" s="11"/>
      <c r="O10" s="10">
        <v>140</v>
      </c>
      <c r="P10" s="4"/>
      <c r="Q10" s="11"/>
      <c r="R10" s="24"/>
      <c r="S10" s="173">
        <f t="shared" si="1"/>
        <v>262</v>
      </c>
      <c r="T10" s="175">
        <v>12</v>
      </c>
      <c r="U10" s="182">
        <f t="shared" si="2"/>
        <v>262</v>
      </c>
      <c r="V10" s="183">
        <v>15</v>
      </c>
    </row>
    <row r="11" spans="1:22" ht="16.5" customHeight="1" x14ac:dyDescent="0.25">
      <c r="A11" s="74">
        <v>9</v>
      </c>
      <c r="B11" s="17" t="s">
        <v>18</v>
      </c>
      <c r="C11" s="10">
        <v>140</v>
      </c>
      <c r="D11" s="4">
        <v>134</v>
      </c>
      <c r="E11" s="4">
        <v>120</v>
      </c>
      <c r="F11" s="10">
        <v>118</v>
      </c>
      <c r="G11" s="4">
        <v>116</v>
      </c>
      <c r="H11" s="4">
        <v>115</v>
      </c>
      <c r="I11" s="19">
        <v>330</v>
      </c>
      <c r="J11" s="176">
        <f t="shared" ref="J11:J17" si="3">C11+D11+E11+F11+G11+H11+I11</f>
        <v>1073</v>
      </c>
      <c r="K11" s="177">
        <v>5</v>
      </c>
      <c r="L11" s="10">
        <v>137</v>
      </c>
      <c r="M11" s="4">
        <v>130</v>
      </c>
      <c r="N11" s="11">
        <v>128</v>
      </c>
      <c r="O11" s="10">
        <v>143</v>
      </c>
      <c r="P11" s="4">
        <v>137</v>
      </c>
      <c r="Q11" s="11">
        <v>134</v>
      </c>
      <c r="R11" s="24">
        <v>420</v>
      </c>
      <c r="S11" s="173">
        <f t="shared" si="1"/>
        <v>1229</v>
      </c>
      <c r="T11" s="175">
        <v>2</v>
      </c>
      <c r="U11" s="182">
        <f t="shared" si="2"/>
        <v>2302</v>
      </c>
      <c r="V11" s="183">
        <v>2</v>
      </c>
    </row>
    <row r="12" spans="1:22" ht="16.5" customHeight="1" x14ac:dyDescent="0.25">
      <c r="A12" s="74">
        <v>10</v>
      </c>
      <c r="B12" s="17" t="s">
        <v>11</v>
      </c>
      <c r="C12" s="10">
        <v>109</v>
      </c>
      <c r="D12" s="4">
        <v>108</v>
      </c>
      <c r="E12" s="4">
        <v>95</v>
      </c>
      <c r="F12" s="10">
        <v>150</v>
      </c>
      <c r="G12" s="4">
        <v>102</v>
      </c>
      <c r="H12" s="4">
        <v>97</v>
      </c>
      <c r="I12" s="19">
        <v>290</v>
      </c>
      <c r="J12" s="176">
        <f t="shared" si="3"/>
        <v>951</v>
      </c>
      <c r="K12" s="179">
        <v>7</v>
      </c>
      <c r="L12" s="10">
        <v>116</v>
      </c>
      <c r="M12" s="4">
        <v>110</v>
      </c>
      <c r="N12" s="11">
        <v>107</v>
      </c>
      <c r="O12" s="10">
        <v>110</v>
      </c>
      <c r="P12" s="4">
        <v>100</v>
      </c>
      <c r="Q12" s="11">
        <v>98</v>
      </c>
      <c r="R12" s="24">
        <v>270</v>
      </c>
      <c r="S12" s="173">
        <f t="shared" si="1"/>
        <v>911</v>
      </c>
      <c r="T12" s="174">
        <v>8</v>
      </c>
      <c r="U12" s="182">
        <f t="shared" si="2"/>
        <v>1862</v>
      </c>
      <c r="V12" s="182">
        <v>7</v>
      </c>
    </row>
    <row r="13" spans="1:22" ht="16.5" customHeight="1" x14ac:dyDescent="0.25">
      <c r="A13" s="74">
        <v>11</v>
      </c>
      <c r="B13" s="187" t="s">
        <v>122</v>
      </c>
      <c r="C13" s="168">
        <v>124</v>
      </c>
      <c r="D13" s="169">
        <v>92</v>
      </c>
      <c r="E13" s="169">
        <v>89</v>
      </c>
      <c r="F13" s="168">
        <v>111</v>
      </c>
      <c r="G13" s="4">
        <v>94</v>
      </c>
      <c r="H13" s="4">
        <v>91</v>
      </c>
      <c r="I13" s="19"/>
      <c r="J13" s="176">
        <f t="shared" si="3"/>
        <v>601</v>
      </c>
      <c r="K13" s="178">
        <v>13</v>
      </c>
      <c r="L13" s="10"/>
      <c r="M13" s="4"/>
      <c r="N13" s="11"/>
      <c r="O13" s="10"/>
      <c r="P13" s="4"/>
      <c r="Q13" s="11"/>
      <c r="R13" s="24"/>
      <c r="S13" s="173">
        <f t="shared" si="1"/>
        <v>0</v>
      </c>
      <c r="T13" s="175">
        <v>15</v>
      </c>
      <c r="U13" s="182">
        <f t="shared" si="2"/>
        <v>601</v>
      </c>
      <c r="V13" s="183">
        <v>14</v>
      </c>
    </row>
    <row r="14" spans="1:22" ht="16.5" customHeight="1" x14ac:dyDescent="0.25">
      <c r="A14" s="74">
        <v>12</v>
      </c>
      <c r="B14" s="17" t="s">
        <v>19</v>
      </c>
      <c r="C14" s="10">
        <v>150</v>
      </c>
      <c r="D14" s="4">
        <v>146</v>
      </c>
      <c r="E14" s="4">
        <v>130</v>
      </c>
      <c r="F14" s="10">
        <v>146</v>
      </c>
      <c r="G14" s="169">
        <v>143</v>
      </c>
      <c r="H14" s="169">
        <v>132</v>
      </c>
      <c r="I14" s="170">
        <v>390</v>
      </c>
      <c r="J14" s="176">
        <f t="shared" si="3"/>
        <v>1237</v>
      </c>
      <c r="K14" s="178">
        <v>1</v>
      </c>
      <c r="L14" s="168">
        <v>150</v>
      </c>
      <c r="M14" s="169">
        <v>146</v>
      </c>
      <c r="N14" s="171">
        <v>140</v>
      </c>
      <c r="O14" s="168">
        <v>150</v>
      </c>
      <c r="P14" s="169">
        <v>130</v>
      </c>
      <c r="Q14" s="171">
        <v>124</v>
      </c>
      <c r="R14" s="172">
        <v>450</v>
      </c>
      <c r="S14" s="173">
        <f t="shared" si="1"/>
        <v>1290</v>
      </c>
      <c r="T14" s="175">
        <v>1</v>
      </c>
      <c r="U14" s="182">
        <f t="shared" si="2"/>
        <v>2527</v>
      </c>
      <c r="V14" s="183">
        <v>1</v>
      </c>
    </row>
    <row r="15" spans="1:22" ht="16.5" customHeight="1" x14ac:dyDescent="0.25">
      <c r="A15" s="74">
        <v>13</v>
      </c>
      <c r="B15" s="17" t="s">
        <v>0</v>
      </c>
      <c r="C15" s="168">
        <v>132</v>
      </c>
      <c r="D15" s="169">
        <v>115</v>
      </c>
      <c r="E15" s="169">
        <v>113</v>
      </c>
      <c r="F15" s="168">
        <v>140</v>
      </c>
      <c r="G15" s="169">
        <v>120</v>
      </c>
      <c r="H15" s="169">
        <v>107</v>
      </c>
      <c r="I15" s="170">
        <v>360</v>
      </c>
      <c r="J15" s="176">
        <f t="shared" si="3"/>
        <v>1087</v>
      </c>
      <c r="K15" s="177">
        <v>4</v>
      </c>
      <c r="L15" s="168">
        <v>143</v>
      </c>
      <c r="M15" s="169">
        <v>132</v>
      </c>
      <c r="N15" s="171">
        <v>124</v>
      </c>
      <c r="O15" s="168">
        <v>146</v>
      </c>
      <c r="P15" s="169">
        <v>128</v>
      </c>
      <c r="Q15" s="171">
        <v>99</v>
      </c>
      <c r="R15" s="172">
        <v>330</v>
      </c>
      <c r="S15" s="173">
        <f t="shared" si="1"/>
        <v>1102</v>
      </c>
      <c r="T15" s="174">
        <v>3</v>
      </c>
      <c r="U15" s="182">
        <f t="shared" si="2"/>
        <v>2189</v>
      </c>
      <c r="V15" s="182">
        <v>4</v>
      </c>
    </row>
    <row r="16" spans="1:22" ht="16.5" customHeight="1" x14ac:dyDescent="0.25">
      <c r="A16" s="74">
        <v>14</v>
      </c>
      <c r="B16" s="17" t="s">
        <v>6</v>
      </c>
      <c r="C16" s="168">
        <v>130</v>
      </c>
      <c r="D16" s="169">
        <v>126</v>
      </c>
      <c r="E16" s="169">
        <v>116</v>
      </c>
      <c r="F16" s="168">
        <v>134</v>
      </c>
      <c r="G16" s="4">
        <v>124</v>
      </c>
      <c r="H16" s="4">
        <v>114</v>
      </c>
      <c r="I16" s="19">
        <v>450</v>
      </c>
      <c r="J16" s="176">
        <f t="shared" si="3"/>
        <v>1194</v>
      </c>
      <c r="K16" s="179">
        <v>2</v>
      </c>
      <c r="L16" s="10">
        <v>134</v>
      </c>
      <c r="M16" s="4">
        <v>118</v>
      </c>
      <c r="N16" s="11">
        <v>101</v>
      </c>
      <c r="O16" s="10">
        <v>116</v>
      </c>
      <c r="P16" s="4">
        <v>111</v>
      </c>
      <c r="Q16" s="11">
        <v>107</v>
      </c>
      <c r="R16" s="24">
        <v>390</v>
      </c>
      <c r="S16" s="173">
        <f t="shared" si="1"/>
        <v>1077</v>
      </c>
      <c r="T16" s="175">
        <v>4</v>
      </c>
      <c r="U16" s="182">
        <f t="shared" si="2"/>
        <v>2271</v>
      </c>
      <c r="V16" s="183">
        <v>3</v>
      </c>
    </row>
    <row r="17" spans="1:22" ht="16.5" customHeight="1" x14ac:dyDescent="0.25">
      <c r="A17" s="74">
        <v>15</v>
      </c>
      <c r="B17" s="17" t="s">
        <v>89</v>
      </c>
      <c r="C17" s="130">
        <v>114</v>
      </c>
      <c r="D17" s="33">
        <v>100</v>
      </c>
      <c r="E17" s="33">
        <v>99</v>
      </c>
      <c r="F17" s="130">
        <v>104</v>
      </c>
      <c r="G17" s="4">
        <v>101</v>
      </c>
      <c r="H17" s="4">
        <v>99</v>
      </c>
      <c r="I17" s="19">
        <v>230</v>
      </c>
      <c r="J17" s="250">
        <f t="shared" si="3"/>
        <v>847</v>
      </c>
      <c r="K17" s="179">
        <v>11</v>
      </c>
      <c r="L17" s="10">
        <v>126</v>
      </c>
      <c r="M17" s="4">
        <v>109</v>
      </c>
      <c r="N17" s="11">
        <v>104</v>
      </c>
      <c r="O17" s="10">
        <v>115</v>
      </c>
      <c r="P17" s="4">
        <v>102</v>
      </c>
      <c r="Q17" s="11">
        <v>101</v>
      </c>
      <c r="R17" s="24">
        <v>230</v>
      </c>
      <c r="S17" s="173">
        <f t="shared" si="1"/>
        <v>887</v>
      </c>
      <c r="T17" s="175">
        <v>10</v>
      </c>
      <c r="U17" s="182">
        <f t="shared" si="2"/>
        <v>1734</v>
      </c>
      <c r="V17" s="183">
        <v>9</v>
      </c>
    </row>
  </sheetData>
  <sortState ref="B3:V17">
    <sortCondition ref="B3:B17"/>
  </sortState>
  <mergeCells count="10">
    <mergeCell ref="A1:A2"/>
    <mergeCell ref="B1:B2"/>
    <mergeCell ref="C1:K1"/>
    <mergeCell ref="L1:T1"/>
    <mergeCell ref="U1:U2"/>
    <mergeCell ref="V1:V2"/>
    <mergeCell ref="C2:E2"/>
    <mergeCell ref="F2:H2"/>
    <mergeCell ref="L2:N2"/>
    <mergeCell ref="O2:Q2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</vt:lpstr>
      <vt:lpstr>мужчины, женщины</vt:lpstr>
      <vt:lpstr>юниоры, юноирки</vt:lpstr>
      <vt:lpstr>1996-1997</vt:lpstr>
      <vt:lpstr>1998-1999</vt:lpstr>
      <vt:lpstr>2000-2001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GEG</dc:creator>
  <cp:lastModifiedBy>НР</cp:lastModifiedBy>
  <cp:lastPrinted>2015-04-15T11:43:00Z</cp:lastPrinted>
  <dcterms:created xsi:type="dcterms:W3CDTF">2011-05-23T04:18:39Z</dcterms:created>
  <dcterms:modified xsi:type="dcterms:W3CDTF">2015-05-05T09:13:42Z</dcterms:modified>
</cp:coreProperties>
</file>