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9720" windowHeight="7320" activeTab="2"/>
  </bookViews>
  <sheets>
    <sheet name="юн. 05-06" sheetId="39" r:id="rId1"/>
    <sheet name="дев 05-06 " sheetId="40" r:id="rId2"/>
    <sheet name="юн 99-00" sheetId="41" r:id="rId3"/>
    <sheet name="юн 01-02" sheetId="43" r:id="rId4"/>
    <sheet name="дев 99-00,01-02" sheetId="44" r:id="rId5"/>
    <sheet name="юн 03-04 (2)" sheetId="38" r:id="rId6"/>
    <sheet name="дев, 03-04" sheetId="33" r:id="rId7"/>
    <sheet name="слабовидящие" sheetId="37" r:id="rId8"/>
  </sheets>
  <definedNames>
    <definedName name="_xlnm._FilterDatabase" localSheetId="1" hidden="1">'дев 05-06 '!#REF!</definedName>
    <definedName name="_xlnm._FilterDatabase" localSheetId="4" hidden="1">'дев 99-00,01-02'!#REF!</definedName>
    <definedName name="_xlnm._FilterDatabase" localSheetId="6" hidden="1">'дев, 03-04'!#REF!</definedName>
    <definedName name="_xlnm._FilterDatabase" localSheetId="7" hidden="1">слабовидящие!#REF!</definedName>
    <definedName name="_xlnm._FilterDatabase" localSheetId="3" hidden="1">'юн 01-02'!#REF!</definedName>
    <definedName name="_xlnm._FilterDatabase" localSheetId="5" hidden="1">'юн 03-04 (2)'!#REF!</definedName>
    <definedName name="_xlnm._FilterDatabase" localSheetId="2" hidden="1">'юн 99-00'!#REF!</definedName>
    <definedName name="_xlnm._FilterDatabase" localSheetId="0" hidden="1">'юн. 05-06'!#REF!</definedName>
  </definedNames>
  <calcPr calcId="145621" refMode="R1C1"/>
</workbook>
</file>

<file path=xl/calcChain.xml><?xml version="1.0" encoding="utf-8"?>
<calcChain xmlns="http://schemas.openxmlformats.org/spreadsheetml/2006/main">
  <c r="Q29" i="40" l="1"/>
  <c r="Q28" i="40"/>
  <c r="Q27" i="40"/>
  <c r="Q26" i="40"/>
  <c r="Q25" i="40"/>
  <c r="Q24" i="40"/>
  <c r="Q23" i="40"/>
  <c r="Q22" i="40"/>
  <c r="Q21" i="40"/>
  <c r="Q20" i="40"/>
  <c r="Q19" i="40"/>
  <c r="Q18" i="40"/>
  <c r="L38" i="39"/>
  <c r="M38" i="39" s="1"/>
  <c r="R38" i="39"/>
  <c r="R37" i="39"/>
  <c r="R36" i="39"/>
  <c r="R35" i="39"/>
  <c r="R34" i="39"/>
  <c r="R33" i="39"/>
  <c r="R32" i="39"/>
  <c r="R31" i="39"/>
  <c r="R30" i="39"/>
  <c r="R29" i="39"/>
  <c r="R28" i="39"/>
  <c r="R27" i="39"/>
  <c r="R26" i="39"/>
  <c r="R25" i="39"/>
  <c r="R24" i="39"/>
  <c r="R23" i="39"/>
  <c r="R22" i="39"/>
  <c r="R21" i="39"/>
  <c r="R20" i="39"/>
  <c r="R19" i="39"/>
  <c r="K18" i="40" l="1"/>
  <c r="L18" i="40" s="1"/>
  <c r="L27" i="44" l="1"/>
  <c r="L28" i="44"/>
  <c r="L26" i="44"/>
  <c r="L29" i="44"/>
  <c r="L30" i="44"/>
  <c r="L31" i="44"/>
  <c r="L33" i="44"/>
  <c r="L34" i="44"/>
  <c r="L35" i="44"/>
  <c r="L32" i="44"/>
  <c r="L36" i="44"/>
  <c r="L19" i="44"/>
  <c r="L25" i="44"/>
  <c r="L18" i="44"/>
  <c r="L23" i="43"/>
  <c r="L21" i="43"/>
  <c r="L18" i="43"/>
  <c r="L26" i="43"/>
  <c r="L19" i="43"/>
  <c r="L22" i="43"/>
  <c r="L24" i="43"/>
  <c r="L37" i="43"/>
  <c r="L29" i="43"/>
  <c r="L30" i="43"/>
  <c r="L31" i="43"/>
  <c r="L28" i="43"/>
  <c r="L32" i="43"/>
  <c r="L25" i="43"/>
  <c r="L36" i="43"/>
  <c r="L33" i="43"/>
  <c r="L27" i="43"/>
  <c r="L34" i="43"/>
  <c r="L40" i="43"/>
  <c r="L39" i="43"/>
  <c r="L38" i="43"/>
  <c r="L35" i="43"/>
  <c r="L41" i="43"/>
  <c r="L20" i="43"/>
  <c r="L25" i="41"/>
  <c r="L21" i="41"/>
  <c r="L24" i="41"/>
  <c r="L27" i="41"/>
  <c r="L23" i="41"/>
  <c r="L26" i="41"/>
  <c r="L22" i="41"/>
  <c r="L28" i="41"/>
  <c r="L29" i="41"/>
  <c r="L18" i="41"/>
  <c r="L20" i="41"/>
  <c r="L19" i="41"/>
  <c r="L26" i="39"/>
  <c r="L31" i="39"/>
  <c r="L28" i="39"/>
  <c r="K20" i="40"/>
  <c r="K34" i="38" l="1"/>
  <c r="K24" i="38"/>
  <c r="K33" i="38"/>
  <c r="K41" i="38"/>
  <c r="K39" i="38"/>
  <c r="K25" i="38"/>
  <c r="K43" i="38"/>
  <c r="K40" i="38"/>
  <c r="K26" i="38"/>
  <c r="K19" i="38"/>
  <c r="K37" i="38"/>
  <c r="K35" i="38"/>
  <c r="K28" i="38"/>
  <c r="K20" i="38"/>
  <c r="K27" i="38"/>
  <c r="K32" i="38"/>
  <c r="K21" i="38"/>
  <c r="K29" i="38"/>
  <c r="K22" i="38"/>
  <c r="K42" i="38"/>
  <c r="K38" i="38"/>
  <c r="K31" i="38"/>
  <c r="K30" i="38"/>
  <c r="K18" i="38"/>
  <c r="K36" i="38"/>
  <c r="K23" i="38"/>
  <c r="Q37" i="33" l="1"/>
  <c r="Q36" i="33"/>
  <c r="Q35" i="33"/>
  <c r="Q34" i="33"/>
  <c r="Q33" i="33"/>
  <c r="Q32" i="33"/>
  <c r="Q31" i="33"/>
  <c r="Q30" i="33"/>
  <c r="Q29" i="33"/>
  <c r="Q28" i="33"/>
  <c r="Q27" i="33"/>
  <c r="Q26" i="33"/>
  <c r="Q25" i="33"/>
  <c r="Q24" i="33"/>
  <c r="Q23" i="33"/>
  <c r="Q22" i="33"/>
  <c r="Q21" i="33"/>
  <c r="Q20" i="33"/>
  <c r="Q19" i="33"/>
  <c r="K27" i="33"/>
  <c r="Q43" i="38"/>
  <c r="Q42" i="38"/>
  <c r="Q41" i="38"/>
  <c r="Q40" i="38"/>
  <c r="Q39" i="38"/>
  <c r="Q38" i="38"/>
  <c r="Q37" i="38"/>
  <c r="Q36" i="38"/>
  <c r="Q35" i="38"/>
  <c r="Q34" i="38"/>
  <c r="Q33" i="38"/>
  <c r="Q32" i="38"/>
  <c r="Q31" i="38"/>
  <c r="Q30" i="38"/>
  <c r="Q29" i="38"/>
  <c r="Q28" i="38"/>
  <c r="Q27" i="38"/>
  <c r="Q26" i="38"/>
  <c r="Q25" i="38"/>
  <c r="Q24" i="38"/>
  <c r="Q23" i="38"/>
  <c r="Q22" i="38"/>
  <c r="Q21" i="38"/>
  <c r="Q20" i="38"/>
  <c r="Q19" i="38"/>
  <c r="R36" i="44" l="1"/>
  <c r="R35" i="44"/>
  <c r="R34" i="44"/>
  <c r="R33" i="44"/>
  <c r="R32" i="44"/>
  <c r="R31" i="44"/>
  <c r="R30" i="44"/>
  <c r="R29" i="44"/>
  <c r="R28" i="44"/>
  <c r="R27" i="44"/>
  <c r="R26" i="44"/>
  <c r="R19" i="44"/>
  <c r="R29" i="43"/>
  <c r="R30" i="43"/>
  <c r="R31" i="43"/>
  <c r="R19" i="43"/>
  <c r="R41" i="43"/>
  <c r="R40" i="43"/>
  <c r="R39" i="43"/>
  <c r="R38" i="43"/>
  <c r="R37" i="43"/>
  <c r="R36" i="43"/>
  <c r="R35" i="43"/>
  <c r="R34" i="43"/>
  <c r="R33" i="43"/>
  <c r="R32" i="43"/>
  <c r="R28" i="43"/>
  <c r="R27" i="43"/>
  <c r="R26" i="43"/>
  <c r="R25" i="43"/>
  <c r="R24" i="43"/>
  <c r="R23" i="43"/>
  <c r="R22" i="43"/>
  <c r="R21" i="43"/>
  <c r="R20" i="43"/>
  <c r="R29" i="41" l="1"/>
  <c r="R28" i="41"/>
  <c r="R27" i="41"/>
  <c r="R26" i="41"/>
  <c r="R25" i="41"/>
  <c r="R24" i="41"/>
  <c r="R23" i="41"/>
  <c r="R22" i="41"/>
  <c r="R21" i="41"/>
  <c r="R20" i="41"/>
  <c r="R19" i="41"/>
  <c r="L27" i="39"/>
  <c r="M27" i="39" s="1"/>
  <c r="M34" i="44" l="1"/>
  <c r="M29" i="44"/>
  <c r="M35" i="44"/>
  <c r="M31" i="44"/>
  <c r="M26" i="44"/>
  <c r="M25" i="44"/>
  <c r="M28" i="44"/>
  <c r="M33" i="44"/>
  <c r="M32" i="44"/>
  <c r="M30" i="44"/>
  <c r="M19" i="44"/>
  <c r="M18" i="44"/>
  <c r="M32" i="43"/>
  <c r="M25" i="43"/>
  <c r="M37" i="43"/>
  <c r="M34" i="43"/>
  <c r="M29" i="43"/>
  <c r="M22" i="43"/>
  <c r="M21" i="43"/>
  <c r="M28" i="43"/>
  <c r="M31" i="43"/>
  <c r="M18" i="43"/>
  <c r="M41" i="43"/>
  <c r="M30" i="43"/>
  <c r="M24" i="43"/>
  <c r="M26" i="43"/>
  <c r="M19" i="43"/>
  <c r="M39" i="43"/>
  <c r="M36" i="43"/>
  <c r="M27" i="43"/>
  <c r="M20" i="43"/>
  <c r="M23" i="43"/>
  <c r="M35" i="43"/>
  <c r="M19" i="41"/>
  <c r="M26" i="41"/>
  <c r="M21" i="41"/>
  <c r="M25" i="41"/>
  <c r="M22" i="41"/>
  <c r="M24" i="41"/>
  <c r="M23" i="41"/>
  <c r="M28" i="41"/>
  <c r="M27" i="41"/>
  <c r="M18" i="41"/>
  <c r="K29" i="40"/>
  <c r="L29" i="40" s="1"/>
  <c r="P29" i="40" s="1"/>
  <c r="K25" i="40"/>
  <c r="L25" i="40" s="1"/>
  <c r="P19" i="40" s="1"/>
  <c r="K21" i="40"/>
  <c r="L21" i="40" s="1"/>
  <c r="P26" i="40" s="1"/>
  <c r="K19" i="40"/>
  <c r="L19" i="40" s="1"/>
  <c r="P24" i="40"/>
  <c r="K26" i="40"/>
  <c r="K28" i="40"/>
  <c r="L28" i="40" s="1"/>
  <c r="K24" i="40"/>
  <c r="L24" i="40" s="1"/>
  <c r="K17" i="40"/>
  <c r="L17" i="40" s="1"/>
  <c r="P17" i="40" s="1"/>
  <c r="K23" i="40"/>
  <c r="L23" i="40" s="1"/>
  <c r="P20" i="40" s="1"/>
  <c r="P18" i="40"/>
  <c r="K27" i="40"/>
  <c r="L27" i="40" s="1"/>
  <c r="P23" i="40" s="1"/>
  <c r="K22" i="40"/>
  <c r="L22" i="40" s="1"/>
  <c r="P22" i="40" s="1"/>
  <c r="L25" i="39"/>
  <c r="M25" i="39" s="1"/>
  <c r="L36" i="39"/>
  <c r="M36" i="39" s="1"/>
  <c r="L18" i="39"/>
  <c r="L20" i="39"/>
  <c r="M20" i="39" s="1"/>
  <c r="Q20" i="39" s="1"/>
  <c r="L30" i="39"/>
  <c r="M30" i="39" s="1"/>
  <c r="L34" i="39"/>
  <c r="M34" i="39" s="1"/>
  <c r="L23" i="39"/>
  <c r="M23" i="39" s="1"/>
  <c r="L19" i="39"/>
  <c r="M19" i="39" s="1"/>
  <c r="L35" i="39"/>
  <c r="M35" i="39" s="1"/>
  <c r="L29" i="39"/>
  <c r="M29" i="39" s="1"/>
  <c r="L22" i="39"/>
  <c r="M22" i="39" s="1"/>
  <c r="L32" i="39"/>
  <c r="M32" i="39" s="1"/>
  <c r="L37" i="39"/>
  <c r="M37" i="39" s="1"/>
  <c r="L33" i="39"/>
  <c r="M33" i="39" s="1"/>
  <c r="L21" i="39"/>
  <c r="M21" i="39" s="1"/>
  <c r="L24" i="39"/>
  <c r="M24" i="39" s="1"/>
  <c r="Q24" i="39" s="1"/>
  <c r="P28" i="40" l="1"/>
  <c r="Q35" i="39"/>
  <c r="Q33" i="39"/>
  <c r="Q22" i="39"/>
  <c r="P27" i="40"/>
  <c r="P21" i="40"/>
  <c r="P25" i="40"/>
  <c r="Q32" i="39"/>
  <c r="Q18" i="39"/>
  <c r="Q34" i="39"/>
  <c r="Q28" i="39"/>
  <c r="Q26" i="39"/>
  <c r="Q21" i="39"/>
  <c r="Q25" i="39"/>
  <c r="Q19" i="39"/>
  <c r="Q31" i="39"/>
  <c r="Q27" i="39"/>
  <c r="Q23" i="39"/>
  <c r="Q29" i="39"/>
  <c r="Q30" i="39"/>
  <c r="L20" i="38"/>
  <c r="L27" i="38"/>
  <c r="L26" i="38"/>
  <c r="L25" i="38"/>
  <c r="L24" i="38"/>
  <c r="L38" i="38"/>
  <c r="L40" i="38"/>
  <c r="L22" i="38"/>
  <c r="L33" i="38"/>
  <c r="L37" i="38"/>
  <c r="L19" i="38"/>
  <c r="L31" i="38"/>
  <c r="L43" i="38"/>
  <c r="L32" i="38"/>
  <c r="L18" i="38"/>
  <c r="L36" i="38"/>
  <c r="L21" i="38"/>
  <c r="L42" i="38"/>
  <c r="L41" i="38"/>
  <c r="L30" i="38"/>
  <c r="L35" i="38"/>
  <c r="L39" i="38"/>
  <c r="L28" i="38"/>
  <c r="P41" i="38" l="1"/>
  <c r="P42" i="38"/>
  <c r="P43" i="38"/>
  <c r="K29" i="33"/>
  <c r="P51" i="37" l="1"/>
  <c r="M51" i="37"/>
  <c r="Q51" i="37" s="1"/>
  <c r="R51" i="37" s="1"/>
  <c r="L51" i="37"/>
  <c r="P49" i="37"/>
  <c r="Q49" i="37" s="1"/>
  <c r="R49" i="37" s="1"/>
  <c r="L49" i="37"/>
  <c r="M49" i="37" s="1"/>
  <c r="P47" i="37"/>
  <c r="M47" i="37"/>
  <c r="Q47" i="37" s="1"/>
  <c r="L47" i="37"/>
  <c r="P44" i="37"/>
  <c r="L44" i="37"/>
  <c r="M44" i="37" s="1"/>
  <c r="P43" i="37"/>
  <c r="M43" i="37"/>
  <c r="Q43" i="37" s="1"/>
  <c r="R43" i="37" s="1"/>
  <c r="L43" i="37"/>
  <c r="P40" i="37"/>
  <c r="Q40" i="37" s="1"/>
  <c r="R40" i="37" s="1"/>
  <c r="L40" i="37"/>
  <c r="M40" i="37" s="1"/>
  <c r="P39" i="37"/>
  <c r="M39" i="37"/>
  <c r="Q39" i="37" s="1"/>
  <c r="L39" i="37"/>
  <c r="P38" i="37"/>
  <c r="L38" i="37"/>
  <c r="M38" i="37" s="1"/>
  <c r="P37" i="37"/>
  <c r="M37" i="37"/>
  <c r="Q37" i="37" s="1"/>
  <c r="R37" i="37" s="1"/>
  <c r="L37" i="37"/>
  <c r="P36" i="37"/>
  <c r="Q36" i="37" s="1"/>
  <c r="R36" i="37" s="1"/>
  <c r="L36" i="37"/>
  <c r="M36" i="37" s="1"/>
  <c r="P35" i="37"/>
  <c r="M35" i="37"/>
  <c r="Q35" i="37" s="1"/>
  <c r="L35" i="37"/>
  <c r="P34" i="37"/>
  <c r="L34" i="37"/>
  <c r="M34" i="37" s="1"/>
  <c r="P33" i="37"/>
  <c r="M33" i="37"/>
  <c r="Q33" i="37" s="1"/>
  <c r="R33" i="37" s="1"/>
  <c r="L33" i="37"/>
  <c r="P32" i="37"/>
  <c r="Q32" i="37" s="1"/>
  <c r="R32" i="37" s="1"/>
  <c r="L32" i="37"/>
  <c r="M32" i="37" s="1"/>
  <c r="P31" i="37"/>
  <c r="M31" i="37"/>
  <c r="Q31" i="37" s="1"/>
  <c r="L31" i="37"/>
  <c r="P30" i="37"/>
  <c r="L30" i="37"/>
  <c r="M30" i="37" s="1"/>
  <c r="P29" i="37"/>
  <c r="M29" i="37"/>
  <c r="Q29" i="37" s="1"/>
  <c r="R29" i="37" s="1"/>
  <c r="L29" i="37"/>
  <c r="P28" i="37"/>
  <c r="Q28" i="37" s="1"/>
  <c r="R28" i="37" s="1"/>
  <c r="L28" i="37"/>
  <c r="M28" i="37" s="1"/>
  <c r="P27" i="37"/>
  <c r="M27" i="37"/>
  <c r="Q27" i="37" s="1"/>
  <c r="L27" i="37"/>
  <c r="P26" i="37"/>
  <c r="L26" i="37"/>
  <c r="M26" i="37" s="1"/>
  <c r="P25" i="37"/>
  <c r="M25" i="37"/>
  <c r="Q25" i="37" s="1"/>
  <c r="R25" i="37" s="1"/>
  <c r="L25" i="37"/>
  <c r="P24" i="37"/>
  <c r="Q24" i="37" s="1"/>
  <c r="R24" i="37" s="1"/>
  <c r="L24" i="37"/>
  <c r="M24" i="37" s="1"/>
  <c r="P23" i="37"/>
  <c r="M23" i="37"/>
  <c r="Q23" i="37" s="1"/>
  <c r="L23" i="37"/>
  <c r="P22" i="37"/>
  <c r="L22" i="37"/>
  <c r="M22" i="37" s="1"/>
  <c r="P21" i="37"/>
  <c r="M21" i="37"/>
  <c r="Q21" i="37" s="1"/>
  <c r="R21" i="37" s="1"/>
  <c r="L21" i="37"/>
  <c r="P20" i="37"/>
  <c r="M20" i="37"/>
  <c r="Q20" i="37" s="1"/>
  <c r="L20" i="37"/>
  <c r="Q22" i="37" l="1"/>
  <c r="R22" i="37" s="1"/>
  <c r="R23" i="37"/>
  <c r="Q26" i="37"/>
  <c r="R26" i="37" s="1"/>
  <c r="R27" i="37"/>
  <c r="Q30" i="37"/>
  <c r="R30" i="37" s="1"/>
  <c r="R31" i="37"/>
  <c r="Q34" i="37"/>
  <c r="R34" i="37" s="1"/>
  <c r="R35" i="37"/>
  <c r="Q38" i="37"/>
  <c r="R38" i="37" s="1"/>
  <c r="R39" i="37"/>
  <c r="Q44" i="37"/>
  <c r="R44" i="37" s="1"/>
  <c r="R47" i="37"/>
  <c r="K20" i="33" l="1"/>
  <c r="L20" i="33" s="1"/>
  <c r="K28" i="33"/>
  <c r="L28" i="33" s="1"/>
  <c r="K22" i="33"/>
  <c r="L22" i="33" s="1"/>
  <c r="K31" i="33"/>
  <c r="L31" i="33" s="1"/>
  <c r="K23" i="33"/>
  <c r="L23" i="33" s="1"/>
  <c r="K35" i="33"/>
  <c r="L35" i="33" s="1"/>
  <c r="K36" i="33"/>
  <c r="L36" i="33" s="1"/>
  <c r="K33" i="33"/>
  <c r="L33" i="33" s="1"/>
  <c r="K26" i="33"/>
  <c r="L26" i="33" s="1"/>
  <c r="K24" i="33"/>
  <c r="L24" i="33" s="1"/>
  <c r="K30" i="33"/>
  <c r="L30" i="33" s="1"/>
  <c r="K18" i="33"/>
  <c r="L18" i="33" s="1"/>
  <c r="K37" i="33"/>
  <c r="L37" i="33" s="1"/>
  <c r="K21" i="33"/>
  <c r="L21" i="33" s="1"/>
  <c r="K19" i="33"/>
  <c r="L19" i="33" s="1"/>
  <c r="K32" i="33"/>
  <c r="L32" i="33" s="1"/>
  <c r="K25" i="33"/>
  <c r="L25" i="33" s="1"/>
  <c r="K34" i="33"/>
  <c r="L34" i="33" s="1"/>
</calcChain>
</file>

<file path=xl/sharedStrings.xml><?xml version="1.0" encoding="utf-8"?>
<sst xmlns="http://schemas.openxmlformats.org/spreadsheetml/2006/main" count="1120" uniqueCount="354">
  <si>
    <t>Вр.старт</t>
  </si>
  <si>
    <t>Вр.фин</t>
  </si>
  <si>
    <t>Фамилия,имя</t>
  </si>
  <si>
    <t>ст.№</t>
  </si>
  <si>
    <t xml:space="preserve">                                              </t>
  </si>
  <si>
    <t>Г.р.</t>
  </si>
  <si>
    <t>Звание  разряд</t>
  </si>
  <si>
    <t>Территория</t>
  </si>
  <si>
    <t>Стрельба</t>
  </si>
  <si>
    <t>всего</t>
  </si>
  <si>
    <t>II</t>
  </si>
  <si>
    <t>I</t>
  </si>
  <si>
    <t>КМС</t>
  </si>
  <si>
    <t>Подзоров Антон</t>
  </si>
  <si>
    <t>Козак Дмитрий</t>
  </si>
  <si>
    <t>л</t>
  </si>
  <si>
    <t>с</t>
  </si>
  <si>
    <t xml:space="preserve">Министерство спорта Красноярского края </t>
  </si>
  <si>
    <t>Лесков Артур</t>
  </si>
  <si>
    <t xml:space="preserve">Айкинский Михаил </t>
  </si>
  <si>
    <t>Результат гонки</t>
  </si>
  <si>
    <t>Алеев Валерий</t>
  </si>
  <si>
    <t>место</t>
  </si>
  <si>
    <t>отставание</t>
  </si>
  <si>
    <t xml:space="preserve"> РОО "Союз биатлонистов Красноярского края" </t>
  </si>
  <si>
    <t>ИТОГОВЫЕ  РЕЗУЛЬТАТЫ</t>
  </si>
  <si>
    <t>КГАУ "РЦСП Академия биатлона"</t>
  </si>
  <si>
    <t>МЕЖРЕГИОНАЛЬНОЕ СОРЕВНОВАНИЕ ПО ЛЕТНЕМУ БИАТЛОНУ ПАМЯТИ МСМК АЛЕКСАНДРА ГРИЗМАНА</t>
  </si>
  <si>
    <t>штраф
45 "</t>
  </si>
  <si>
    <t xml:space="preserve">Главный судья, ВК                                                                                                   </t>
  </si>
  <si>
    <t>В.Н.Антощенко</t>
  </si>
  <si>
    <t xml:space="preserve">Главный секретарь, 1 категории                                                                                             </t>
  </si>
  <si>
    <t>Ю.К.Экснер</t>
  </si>
  <si>
    <t xml:space="preserve">Спортивная организация </t>
  </si>
  <si>
    <t>г.Красноярск</t>
  </si>
  <si>
    <t xml:space="preserve"> 26  августа 2017 г.                                                                                                                                                                          </t>
  </si>
  <si>
    <t xml:space="preserve">  г. Бородино, СК по зимним видам спорта</t>
  </si>
  <si>
    <t xml:space="preserve"> Начало соревнований -  10.50                                                                                                                                                      </t>
  </si>
  <si>
    <t>Характер трассы - пересеченная</t>
  </si>
  <si>
    <t xml:space="preserve"> Температура воздуха   + 18 С°  </t>
  </si>
  <si>
    <t xml:space="preserve">Роллеры-гонка 12,5 км                                                                         </t>
  </si>
  <si>
    <t xml:space="preserve">Старшие юноши - 1999-2000 г.р.           </t>
  </si>
  <si>
    <t>____________________/</t>
  </si>
  <si>
    <t xml:space="preserve">Старшие девушки - 1999-2000 г.р.           </t>
  </si>
  <si>
    <t xml:space="preserve">Средние юноши - 2001-2002 г.р.           </t>
  </si>
  <si>
    <t xml:space="preserve">Средние девушки - 2001-2002 г.р.           </t>
  </si>
  <si>
    <t xml:space="preserve">Жюри:        </t>
  </si>
  <si>
    <t>Технический делегат          А.Н.Румянцев (Красноярск)</t>
  </si>
  <si>
    <t>Главный судья                    В.Н.Антощенко (Красноярск)</t>
  </si>
  <si>
    <t>Зам.гл. судьи по трассам      Г.В.Попов (Красноярск)</t>
  </si>
  <si>
    <t xml:space="preserve">Младшие юноши - 2003-2004 г.р.           </t>
  </si>
  <si>
    <t>штраф
30"</t>
  </si>
  <si>
    <t xml:space="preserve">Младшие девушки - 2003-2004 г.р.           </t>
  </si>
  <si>
    <t>Член жюри      А.В.Худик  (Красноярск)</t>
  </si>
  <si>
    <t>Член жюри      А.А.Ливанский  (Сахалинская область)</t>
  </si>
  <si>
    <t>Член жюри      В.С.Кайсин (Дивногорск)</t>
  </si>
  <si>
    <t>2005</t>
  </si>
  <si>
    <t>2р</t>
  </si>
  <si>
    <t xml:space="preserve">г. Назарово </t>
  </si>
  <si>
    <t xml:space="preserve">СДЮСШОР  </t>
  </si>
  <si>
    <t>Алехин Николай</t>
  </si>
  <si>
    <t xml:space="preserve">г. Канск </t>
  </si>
  <si>
    <t xml:space="preserve">ДЮСШ им. В.И. Стольникова </t>
  </si>
  <si>
    <t>Ручка Владислав</t>
  </si>
  <si>
    <t>1юн</t>
  </si>
  <si>
    <t>г. Красноярск</t>
  </si>
  <si>
    <t>СДЮСШОР "Сибиряк"</t>
  </si>
  <si>
    <t>1ю</t>
  </si>
  <si>
    <t xml:space="preserve">г. Бородино </t>
  </si>
  <si>
    <t xml:space="preserve">Федяев Егор </t>
  </si>
  <si>
    <t>г. Ачинск</t>
  </si>
  <si>
    <t xml:space="preserve">ДЮСШ им.Г.М.Мельниковой </t>
  </si>
  <si>
    <t>Скугарев Кирилл</t>
  </si>
  <si>
    <t>2006</t>
  </si>
  <si>
    <t xml:space="preserve">Теньков Владислав </t>
  </si>
  <si>
    <t>2ю</t>
  </si>
  <si>
    <t xml:space="preserve">Тюрин Виталий </t>
  </si>
  <si>
    <t>Давидюк Александр</t>
  </si>
  <si>
    <t xml:space="preserve">Вальтер Виктор </t>
  </si>
  <si>
    <t>Греб Кирилл</t>
  </si>
  <si>
    <t>3р</t>
  </si>
  <si>
    <t>Самошкин Сергей</t>
  </si>
  <si>
    <t>Супрун Демьян</t>
  </si>
  <si>
    <t>Личерчун Максим</t>
  </si>
  <si>
    <t>2004</t>
  </si>
  <si>
    <t>Енисейский р-он</t>
  </si>
  <si>
    <t xml:space="preserve">Гартвих Мария </t>
  </si>
  <si>
    <t xml:space="preserve">Богданова Елена </t>
  </si>
  <si>
    <t>Евтушенко Валерия</t>
  </si>
  <si>
    <t>Яковлева Наталья</t>
  </si>
  <si>
    <t xml:space="preserve">Черепанова Ирина </t>
  </si>
  <si>
    <t xml:space="preserve">Шафеева Полина </t>
  </si>
  <si>
    <t>1-вк</t>
  </si>
  <si>
    <t>Поваров Никита</t>
  </si>
  <si>
    <t xml:space="preserve">г.Красноярск </t>
  </si>
  <si>
    <t>РЦСП "Академия биатлона"</t>
  </si>
  <si>
    <t>Елисеев Павел - лидер</t>
  </si>
  <si>
    <t>25- вк</t>
  </si>
  <si>
    <t>Курочкин Артур</t>
  </si>
  <si>
    <t>1р</t>
  </si>
  <si>
    <t>Зыков Илья - лидер</t>
  </si>
  <si>
    <t>26- вк</t>
  </si>
  <si>
    <t>Иванов Николай</t>
  </si>
  <si>
    <t>Беляцкий Дмитрий - лидер</t>
  </si>
  <si>
    <t>г. Дивногорск</t>
  </si>
  <si>
    <t>ДКИОР</t>
  </si>
  <si>
    <t>Мухачев Илья</t>
  </si>
  <si>
    <t>2000</t>
  </si>
  <si>
    <t>Иконников Никита</t>
  </si>
  <si>
    <t>Иркутская область</t>
  </si>
  <si>
    <t>ДЮСШ "Юный динамовец" г.Иркутск</t>
  </si>
  <si>
    <t xml:space="preserve">Мальцев Данил </t>
  </si>
  <si>
    <t>г.Дивногорск</t>
  </si>
  <si>
    <t>«ДКИОР»</t>
  </si>
  <si>
    <t>Шведов Даниил</t>
  </si>
  <si>
    <t>Жуков Илья</t>
  </si>
  <si>
    <t xml:space="preserve">Сахалинская область </t>
  </si>
  <si>
    <t xml:space="preserve"> ДЮСШ г.Томари</t>
  </si>
  <si>
    <t xml:space="preserve">Пеликов Егор </t>
  </si>
  <si>
    <t>РЦСП «Академия биатлона», СДЮСШОР «Сибиряк»</t>
  </si>
  <si>
    <t xml:space="preserve">Мошкин Антон </t>
  </si>
  <si>
    <t xml:space="preserve"> РЦСП «Академия биатлона»</t>
  </si>
  <si>
    <t xml:space="preserve">Вершинин Егор </t>
  </si>
  <si>
    <t>Кокарев Валерий</t>
  </si>
  <si>
    <t xml:space="preserve">Федчиков Никита </t>
  </si>
  <si>
    <t xml:space="preserve">Соковнин Антон </t>
  </si>
  <si>
    <t>Печенцев  Алексей</t>
  </si>
  <si>
    <t>Наумов Константин</t>
  </si>
  <si>
    <t xml:space="preserve">Кустиков Иван </t>
  </si>
  <si>
    <t>1 р</t>
  </si>
  <si>
    <t>РЦСП «Академия биатлона», «ДКИОР»</t>
  </si>
  <si>
    <t>Анисимов Артем</t>
  </si>
  <si>
    <t>Холодилов Артем</t>
  </si>
  <si>
    <t xml:space="preserve">Агишев Руслан </t>
  </si>
  <si>
    <t>Казанцев Никита</t>
  </si>
  <si>
    <t xml:space="preserve">Цицулин Кирилл </t>
  </si>
  <si>
    <t>Тагачаков Артур</t>
  </si>
  <si>
    <t>Пинаев  Иван</t>
  </si>
  <si>
    <t>2002</t>
  </si>
  <si>
    <t xml:space="preserve">Молчанов Виктор </t>
  </si>
  <si>
    <t xml:space="preserve">Лукьянчиков Виталий </t>
  </si>
  <si>
    <t>Годовых Михаил</t>
  </si>
  <si>
    <t>2001</t>
  </si>
  <si>
    <t>Гапоненко Андрей</t>
  </si>
  <si>
    <t>Новиков  Данила</t>
  </si>
  <si>
    <t xml:space="preserve">Миронченко Кирилл </t>
  </si>
  <si>
    <t xml:space="preserve">Михайлов Никита </t>
  </si>
  <si>
    <t>Плотников Артем</t>
  </si>
  <si>
    <t>Жариков  Егор</t>
  </si>
  <si>
    <t xml:space="preserve">Мотора  Мария </t>
  </si>
  <si>
    <t>Алексеева Екатерина</t>
  </si>
  <si>
    <t xml:space="preserve">Иванова  Александра </t>
  </si>
  <si>
    <t xml:space="preserve">Дубова Марина </t>
  </si>
  <si>
    <t>Хотькова Елизавета</t>
  </si>
  <si>
    <t xml:space="preserve">Кузьмина Полина </t>
  </si>
  <si>
    <t>Волкова Виктория</t>
  </si>
  <si>
    <t>Лешкова Нина</t>
  </si>
  <si>
    <t xml:space="preserve">Инютина Екатерина </t>
  </si>
  <si>
    <t xml:space="preserve">Кульман Виктор </t>
  </si>
  <si>
    <t>III</t>
  </si>
  <si>
    <t>Яковлев Денис</t>
  </si>
  <si>
    <t>3юн</t>
  </si>
  <si>
    <t>Штанов Дмитрий</t>
  </si>
  <si>
    <t>2003</t>
  </si>
  <si>
    <t>Маташов Алексей</t>
  </si>
  <si>
    <t xml:space="preserve">Титоренко Виталий </t>
  </si>
  <si>
    <t>Максимов Елисей</t>
  </si>
  <si>
    <t>Порхулев Даниил</t>
  </si>
  <si>
    <t xml:space="preserve">Маркелов Дмитрий </t>
  </si>
  <si>
    <t>Смелянец Даниил</t>
  </si>
  <si>
    <t>Кулеш Максим</t>
  </si>
  <si>
    <t>Гребнев Давид</t>
  </si>
  <si>
    <t xml:space="preserve">Бондарев Валерий </t>
  </si>
  <si>
    <t xml:space="preserve">Казрагис Артем </t>
  </si>
  <si>
    <t xml:space="preserve">Дирябин Артем </t>
  </si>
  <si>
    <t>Вдовкина Яна</t>
  </si>
  <si>
    <t xml:space="preserve">Мирошниченко Лада </t>
  </si>
  <si>
    <t xml:space="preserve">Северина Мария </t>
  </si>
  <si>
    <t>Смирнова Юлия</t>
  </si>
  <si>
    <t xml:space="preserve">Кривошеева Дарья </t>
  </si>
  <si>
    <t>Малышко Дарья</t>
  </si>
  <si>
    <t xml:space="preserve">Бездомникова Ева </t>
  </si>
  <si>
    <t>Малинко Яна</t>
  </si>
  <si>
    <t>Малышко Наталья</t>
  </si>
  <si>
    <t>Волкова  Александра</t>
  </si>
  <si>
    <t xml:space="preserve">Кулеш Марина </t>
  </si>
  <si>
    <t>В/К:</t>
  </si>
  <si>
    <t>23- вк</t>
  </si>
  <si>
    <t>24- вк</t>
  </si>
  <si>
    <t xml:space="preserve">Бабкин Владислав </t>
  </si>
  <si>
    <t>Итоговый результат</t>
  </si>
  <si>
    <t>В/К (слабовидящие):</t>
  </si>
  <si>
    <t xml:space="preserve">ОТКРЫТЫЕ КРАЕВЫЕ СОРЕВНОВАНИЯ НА "ПРИЗЫ ДВУКРАТНОЙ ОЛИМПИЙСКОЙ ЧЕМПИОНКИ ПО БИАТЛОНУ                                           ОЛЬГИ МЕДВЕДЦЕВОЙ" </t>
  </si>
  <si>
    <r>
      <t xml:space="preserve"> Температура воздуха   -</t>
    </r>
    <r>
      <rPr>
        <sz val="11"/>
        <color rgb="FFFF0000"/>
        <rFont val="Times New Roman"/>
        <family val="1"/>
        <charset val="204"/>
      </rPr>
      <t xml:space="preserve"> 18</t>
    </r>
    <r>
      <rPr>
        <sz val="11"/>
        <rFont val="Times New Roman"/>
        <family val="1"/>
        <charset val="204"/>
      </rPr>
      <t xml:space="preserve"> С°  </t>
    </r>
  </si>
  <si>
    <t>Технический делегат          С.Г. Усаньков (Красноярск)</t>
  </si>
  <si>
    <t>Зам.гл. судьи по трассам      В.Н. Антощенко (Красноярск)</t>
  </si>
  <si>
    <t>Главный судья                    К.П. Иванов (Красноярск)</t>
  </si>
  <si>
    <t>Член жюри      М.А. Домрачев (Назарово)</t>
  </si>
  <si>
    <t>Член жюри      Б.Б. Борисов ( Бородино)</t>
  </si>
  <si>
    <t xml:space="preserve">Результат </t>
  </si>
  <si>
    <t>Дьячков Егор</t>
  </si>
  <si>
    <t>Совостьянов Родион</t>
  </si>
  <si>
    <t>Самозванов Семён</t>
  </si>
  <si>
    <t>Нечаев Павел</t>
  </si>
  <si>
    <t>Неуструев Владислав</t>
  </si>
  <si>
    <t>Стринадкин Владимир</t>
  </si>
  <si>
    <t>Писаненко Андрей</t>
  </si>
  <si>
    <t>Степанов Павел</t>
  </si>
  <si>
    <t>Давыдов Никита</t>
  </si>
  <si>
    <t>Балдухов Евгений</t>
  </si>
  <si>
    <t>Соколов Олег</t>
  </si>
  <si>
    <t>Дружинин Павел</t>
  </si>
  <si>
    <t>Марченко Никита</t>
  </si>
  <si>
    <t>Шумейко Кирилл</t>
  </si>
  <si>
    <t>Кежемский район</t>
  </si>
  <si>
    <t>Енисейский район</t>
  </si>
  <si>
    <t>Республика Бурятия</t>
  </si>
  <si>
    <t>г. Бородино</t>
  </si>
  <si>
    <t xml:space="preserve">СШОР  </t>
  </si>
  <si>
    <t>СШ им.Г.А.Эллера</t>
  </si>
  <si>
    <t>СШОР "Сибиряк"</t>
  </si>
  <si>
    <t xml:space="preserve">СШ им. В.И. Стольникова </t>
  </si>
  <si>
    <t>СШ по биатлону</t>
  </si>
  <si>
    <t>СШ им.Ф.В.Вольфа</t>
  </si>
  <si>
    <t>ДЮСШ №4 г. Улан-Удэ</t>
  </si>
  <si>
    <t>К.П. Иванов</t>
  </si>
  <si>
    <t>Т.А. Кудреватых</t>
  </si>
  <si>
    <t>г.Канск</t>
  </si>
  <si>
    <t>Тарских Алина</t>
  </si>
  <si>
    <t>Петрова Яна</t>
  </si>
  <si>
    <t>Мамченко Екатерина</t>
  </si>
  <si>
    <t>Жабреева Алена</t>
  </si>
  <si>
    <t>Ситникова Екатерина</t>
  </si>
  <si>
    <t>Веснина Александра</t>
  </si>
  <si>
    <t>Терехова Эвелина</t>
  </si>
  <si>
    <t>Эрдынеева Аяна</t>
  </si>
  <si>
    <t>Федосеева Виктория</t>
  </si>
  <si>
    <t>Вербкина Дарья</t>
  </si>
  <si>
    <t>Калиман Анастасия</t>
  </si>
  <si>
    <t xml:space="preserve"> Республика Хакасия</t>
  </si>
  <si>
    <t>ФСК "Черемушки" г. Саяногорск</t>
  </si>
  <si>
    <t xml:space="preserve">Юноши - 2005-2006 г.р.           </t>
  </si>
  <si>
    <t xml:space="preserve">СШ им.Г.М.Мельниковой </t>
  </si>
  <si>
    <t>Москоленко Данила</t>
  </si>
  <si>
    <t xml:space="preserve">Заделяк Артем </t>
  </si>
  <si>
    <t>Данилов Иван</t>
  </si>
  <si>
    <t>Волков Иван</t>
  </si>
  <si>
    <t xml:space="preserve">Алексеенок Дмитрий </t>
  </si>
  <si>
    <t>Божков Игорь</t>
  </si>
  <si>
    <t>СШОР</t>
  </si>
  <si>
    <t>Стогов Илья</t>
  </si>
  <si>
    <t>Темнов Владимир</t>
  </si>
  <si>
    <t>Лялин Ярослав</t>
  </si>
  <si>
    <t>Стребков Иван</t>
  </si>
  <si>
    <t>Белоусов Максим</t>
  </si>
  <si>
    <t>г.Назарово</t>
  </si>
  <si>
    <t>Кугаколов Данила</t>
  </si>
  <si>
    <t>Жижин Виталий</t>
  </si>
  <si>
    <t>Кежемскмй район</t>
  </si>
  <si>
    <t>Худенко Владислав</t>
  </si>
  <si>
    <t xml:space="preserve">  Девушки - 2005-2006 г.р.           </t>
  </si>
  <si>
    <t>Тян Надежда</t>
  </si>
  <si>
    <t>Республика Хакасия</t>
  </si>
  <si>
    <t>Филипьева Диана</t>
  </si>
  <si>
    <t>Позднякова Ксения</t>
  </si>
  <si>
    <t>Вавельченко Марина</t>
  </si>
  <si>
    <t>Давыденко Регина</t>
  </si>
  <si>
    <t>Бешкарева Регина</t>
  </si>
  <si>
    <t xml:space="preserve">СШОР </t>
  </si>
  <si>
    <t>Бомгард Валерия</t>
  </si>
  <si>
    <t>Федотова Лидия</t>
  </si>
  <si>
    <t>Семенова Ксения</t>
  </si>
  <si>
    <t xml:space="preserve"> Начало соревнований -  11.10                                                                                                                                                      </t>
  </si>
  <si>
    <t>Член жюри      Р.О. Неуструев (Дивногорск)</t>
  </si>
  <si>
    <t>Член жюри      Е.Д. Думнова (Республика Бурятия)</t>
  </si>
  <si>
    <t>Максимов Максим</t>
  </si>
  <si>
    <t>Коробов Никита</t>
  </si>
  <si>
    <t>1999</t>
  </si>
  <si>
    <t>РЦСП «Академия биатлона», СШОР «Сибиряк»</t>
  </si>
  <si>
    <t>Забакайльский край</t>
  </si>
  <si>
    <t>СШОР по биатлону</t>
  </si>
  <si>
    <t>г.Иркутск</t>
  </si>
  <si>
    <t>Кемеровская область</t>
  </si>
  <si>
    <t>СШОР Анжеро-Судженск</t>
  </si>
  <si>
    <t>Шлыков Алексей</t>
  </si>
  <si>
    <t xml:space="preserve">Усков  Семен </t>
  </si>
  <si>
    <t>Федосеев Никита</t>
  </si>
  <si>
    <t>Чупахин Павел</t>
  </si>
  <si>
    <t>Чернов Кирилл</t>
  </si>
  <si>
    <t>Давидюк Эдуард</t>
  </si>
  <si>
    <t>Игнатюк Дмитрий</t>
  </si>
  <si>
    <t>Парфенов  Владимир</t>
  </si>
  <si>
    <t>Яковлев Данила</t>
  </si>
  <si>
    <t>Жаргалов Тамир</t>
  </si>
  <si>
    <t>Новокрещенных Владимир</t>
  </si>
  <si>
    <t>Кремнев Константин</t>
  </si>
  <si>
    <t xml:space="preserve">Новосибирская область </t>
  </si>
  <si>
    <t xml:space="preserve"> ГАУ НСО "СШОР по биатлону"</t>
  </si>
  <si>
    <t>СШОР «Сибиряк»</t>
  </si>
  <si>
    <t xml:space="preserve"> СШ им.Г.А. Эллера» </t>
  </si>
  <si>
    <t xml:space="preserve"> г. Бородино</t>
  </si>
  <si>
    <t>в/к</t>
  </si>
  <si>
    <t>Коновалова Виктория</t>
  </si>
  <si>
    <t>Никитина Виктория</t>
  </si>
  <si>
    <t>Коробенкова Ирина</t>
  </si>
  <si>
    <t>Дианова Виолетта</t>
  </si>
  <si>
    <t xml:space="preserve"> г.Ачинск</t>
  </si>
  <si>
    <t xml:space="preserve"> СШ им. Г.М. Мельниковой</t>
  </si>
  <si>
    <t>Кежемский р-он</t>
  </si>
  <si>
    <t>CШ по биатлону</t>
  </si>
  <si>
    <t>г.Прокопьевск</t>
  </si>
  <si>
    <t>Гончарова Наталья</t>
  </si>
  <si>
    <t xml:space="preserve"> Температура воздуха   - 3 С°  </t>
  </si>
  <si>
    <r>
      <t xml:space="preserve"> Температура воздуха   -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3 С°  </t>
    </r>
  </si>
  <si>
    <t xml:space="preserve">                     Министерство спорта Красноярского края </t>
  </si>
  <si>
    <t xml:space="preserve">                 РОО "Союз биатлонистов Красноярского края" </t>
  </si>
  <si>
    <t xml:space="preserve">               КГАУ "РЦСП Академия биатлона"</t>
  </si>
  <si>
    <t xml:space="preserve">                Министерство спорта Красноярского края </t>
  </si>
  <si>
    <t xml:space="preserve">               РОО "Союз биатлонистов Красноярского края" </t>
  </si>
  <si>
    <t xml:space="preserve">                КГАУ "РЦСП Академия биатлона"</t>
  </si>
  <si>
    <t xml:space="preserve"> г. Бородино, СК по зимним видам спорта</t>
  </si>
  <si>
    <t>Окончание соревнований- 13.10 ч.</t>
  </si>
  <si>
    <t xml:space="preserve">ОТКРЫТЫЕ КРАЕВЫЕ СОРЕВНОВАНИЯ НА "ПРИЗЫ ДВУКРАТНОЙ ОЛИМПИЙСКОЙ ЧЕМПИОНКИ ПО БИАТЛОНУ   ОЛЬГИ МЕДВЕДЦЕВОЙ" </t>
  </si>
  <si>
    <t xml:space="preserve">ОТКРЫТЫЕ КРАЕВЫЕ СОРЕВНОВАНИЯ НА "ПРИЗЫ ДВУКРАТНОЙ ОЛИМПИЙСКОЙ ЧЕМПИОНКИ ПО БИАТЛОНУ    ОЛЬГИ МЕДВЕДЦЕВОЙ" </t>
  </si>
  <si>
    <t>Л</t>
  </si>
  <si>
    <t xml:space="preserve">                  РОО "Союз биатлонистов Красноярского края" </t>
  </si>
  <si>
    <t xml:space="preserve">                 Министерство спорта Красноярского края </t>
  </si>
  <si>
    <t>Забайкальский край</t>
  </si>
  <si>
    <t xml:space="preserve"> 17 марта  2018 г.                                                                                                                                                                          </t>
  </si>
  <si>
    <t xml:space="preserve">Спринт - 4,8 км                                                                         </t>
  </si>
  <si>
    <t xml:space="preserve"> Начало соревнований -  13.40                                                                                                                                                      </t>
  </si>
  <si>
    <t xml:space="preserve">Спринт - 4 км                                                                         </t>
  </si>
  <si>
    <t xml:space="preserve"> Начало соревнований -  14.40                                                                                                                                                      </t>
  </si>
  <si>
    <t xml:space="preserve"> Начало соревнований -  10.00                                                                                                                                                      </t>
  </si>
  <si>
    <t xml:space="preserve"> Спринт - 3,6 км  (пневматическое оружие)                                                                     </t>
  </si>
  <si>
    <t xml:space="preserve"> Начало соревнований -  11.30                                                                                                                                                      </t>
  </si>
  <si>
    <t>Гонка преследования - 7,5 км</t>
  </si>
  <si>
    <t xml:space="preserve"> Начало соревнований -  12.35                                                                                                                                                      </t>
  </si>
  <si>
    <t xml:space="preserve">Гонка преследования - 7,5 км                                                                         </t>
  </si>
  <si>
    <t xml:space="preserve">Гонка преследования - 6 км                                                                         </t>
  </si>
  <si>
    <t xml:space="preserve">            Гонка преследования  - 10 км                                                                         </t>
  </si>
  <si>
    <t>Не стартовали</t>
  </si>
  <si>
    <t>Не стартовали:</t>
  </si>
  <si>
    <t>Окончание соревнований -  10.30 ч.</t>
  </si>
  <si>
    <t xml:space="preserve">       Спринт - 3 км  (пневматическое оружие)                                                                      </t>
  </si>
  <si>
    <t>Окончание соревнований- 10.30 ч.</t>
  </si>
  <si>
    <t>Окончание соревнований -12.10</t>
  </si>
  <si>
    <t>Окончание соревнований- 12.10 ч.</t>
  </si>
  <si>
    <t>№ 22  добавлено 2 штрафных минуты - п.п.12.4.5.А</t>
  </si>
  <si>
    <t>№ 4  добавлено 2 штрафных минуты - п.п.12.4.5.А</t>
  </si>
  <si>
    <t>Окончание соревнований - 14.30</t>
  </si>
  <si>
    <t>Окончание соревнований- 15.20</t>
  </si>
  <si>
    <t>№ 48  добавлено 2 штрафных минуты - п.п.12.4.5.А</t>
  </si>
  <si>
    <t>№ 52  добавлено 4 штрафных минуты - п.п.12.4.5.А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</si>
</sst>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3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1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45" fontId="3" fillId="0" borderId="1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/>
    <xf numFmtId="45" fontId="1" fillId="0" borderId="1" xfId="0" applyNumberFormat="1" applyFont="1" applyBorder="1" applyAlignment="1">
      <alignment horizontal="center"/>
    </xf>
    <xf numFmtId="45" fontId="2" fillId="0" borderId="0" xfId="0" applyNumberFormat="1" applyFont="1" applyAlignment="1">
      <alignment horizontal="center"/>
    </xf>
    <xf numFmtId="45" fontId="3" fillId="0" borderId="0" xfId="0" applyNumberFormat="1" applyFont="1" applyAlignment="1">
      <alignment horizontal="center"/>
    </xf>
    <xf numFmtId="45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2" fillId="0" borderId="0" xfId="0" applyFont="1" applyAlignment="1"/>
    <xf numFmtId="21" fontId="1" fillId="0" borderId="0" xfId="0" applyNumberFormat="1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5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/>
    <xf numFmtId="45" fontId="1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5" fillId="0" borderId="0" xfId="0" applyFont="1" applyAlignment="1"/>
    <xf numFmtId="0" fontId="8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Border="1" applyAlignment="1"/>
    <xf numFmtId="0" fontId="7" fillId="0" borderId="0" xfId="0" applyFont="1"/>
    <xf numFmtId="0" fontId="8" fillId="0" borderId="0" xfId="0" applyFont="1" applyAlignment="1">
      <alignment vertical="center"/>
    </xf>
    <xf numFmtId="0" fontId="3" fillId="2" borderId="0" xfId="0" applyFont="1" applyFill="1" applyAlignment="1">
      <alignment horizontal="left"/>
    </xf>
    <xf numFmtId="0" fontId="11" fillId="2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/>
    <xf numFmtId="0" fontId="11" fillId="2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1" fillId="0" borderId="1" xfId="0" applyFont="1" applyBorder="1"/>
    <xf numFmtId="21" fontId="1" fillId="0" borderId="1" xfId="0" applyNumberFormat="1" applyFont="1" applyBorder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45" fontId="1" fillId="0" borderId="6" xfId="0" applyNumberFormat="1" applyFont="1" applyBorder="1" applyAlignment="1">
      <alignment horizontal="center"/>
    </xf>
    <xf numFmtId="21" fontId="1" fillId="0" borderId="6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5" fontId="1" fillId="0" borderId="2" xfId="0" applyNumberFormat="1" applyFont="1" applyFill="1" applyBorder="1" applyAlignment="1">
      <alignment horizontal="center" vertical="center"/>
    </xf>
    <xf numFmtId="45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45" fontId="3" fillId="0" borderId="2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45" fontId="3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8" fillId="0" borderId="6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0" fontId="1" fillId="2" borderId="6" xfId="0" applyFont="1" applyFill="1" applyBorder="1"/>
    <xf numFmtId="0" fontId="13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1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8" fillId="2" borderId="3" xfId="0" applyFont="1" applyFill="1" applyBorder="1" applyAlignment="1">
      <alignment horizontal="center"/>
    </xf>
    <xf numFmtId="0" fontId="3" fillId="2" borderId="0" xfId="0" applyFont="1" applyFill="1" applyBorder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5" fontId="6" fillId="0" borderId="4" xfId="0" applyNumberFormat="1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/>
    <xf numFmtId="0" fontId="11" fillId="0" borderId="1" xfId="0" applyFont="1" applyFill="1" applyBorder="1"/>
    <xf numFmtId="0" fontId="11" fillId="0" borderId="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1" xfId="0" applyFont="1" applyFill="1" applyBorder="1" applyAlignment="1">
      <alignment horizontal="justify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45" fontId="1" fillId="0" borderId="0" xfId="0" applyNumberFormat="1" applyFont="1" applyFill="1" applyBorder="1" applyAlignment="1">
      <alignment horizontal="center" vertical="center"/>
    </xf>
    <xf numFmtId="45" fontId="3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1" fillId="0" borderId="2" xfId="0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8" fillId="0" borderId="0" xfId="0" applyNumberFormat="1" applyFont="1" applyAlignment="1">
      <alignment vertical="center"/>
    </xf>
    <xf numFmtId="49" fontId="3" fillId="0" borderId="0" xfId="0" applyNumberFormat="1" applyFont="1" applyAlignment="1"/>
    <xf numFmtId="49" fontId="1" fillId="0" borderId="0" xfId="0" applyNumberFormat="1" applyFont="1" applyAlignment="1">
      <alignment horizontal="left"/>
    </xf>
    <xf numFmtId="49" fontId="5" fillId="0" borderId="0" xfId="0" applyNumberFormat="1" applyFont="1" applyAlignment="1"/>
    <xf numFmtId="49" fontId="1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45" fontId="20" fillId="0" borderId="1" xfId="0" applyNumberFormat="1" applyFont="1" applyBorder="1" applyAlignment="1">
      <alignment horizontal="center"/>
    </xf>
    <xf numFmtId="45" fontId="20" fillId="2" borderId="1" xfId="0" applyNumberFormat="1" applyFont="1" applyFill="1" applyBorder="1" applyAlignment="1">
      <alignment horizontal="center"/>
    </xf>
    <xf numFmtId="49" fontId="20" fillId="2" borderId="1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45" fontId="20" fillId="0" borderId="3" xfId="0" applyNumberFormat="1" applyFont="1" applyFill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2" borderId="1" xfId="0" applyFont="1" applyFill="1" applyBorder="1" applyAlignment="1">
      <alignment horizontal="center" wrapText="1"/>
    </xf>
    <xf numFmtId="45" fontId="20" fillId="2" borderId="3" xfId="0" applyNumberFormat="1" applyFont="1" applyFill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wrapText="1"/>
    </xf>
    <xf numFmtId="45" fontId="20" fillId="0" borderId="0" xfId="0" applyNumberFormat="1" applyFont="1" applyFill="1" applyBorder="1" applyAlignment="1">
      <alignment horizontal="center" vertical="center"/>
    </xf>
    <xf numFmtId="45" fontId="20" fillId="0" borderId="0" xfId="0" applyNumberFormat="1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47" fontId="20" fillId="0" borderId="1" xfId="0" applyNumberFormat="1" applyFont="1" applyBorder="1"/>
    <xf numFmtId="47" fontId="20" fillId="0" borderId="0" xfId="0" applyNumberFormat="1" applyFont="1" applyBorder="1"/>
    <xf numFmtId="49" fontId="2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11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49" fontId="1" fillId="0" borderId="1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20" fillId="0" borderId="1" xfId="0" applyFont="1" applyBorder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9" fontId="20" fillId="0" borderId="1" xfId="0" applyNumberFormat="1" applyFont="1" applyBorder="1" applyAlignment="1">
      <alignment horizontal="center" vertical="center" wrapText="1"/>
    </xf>
    <xf numFmtId="0" fontId="20" fillId="0" borderId="0" xfId="0" applyFont="1" applyBorder="1"/>
    <xf numFmtId="0" fontId="3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0" fillId="2" borderId="1" xfId="0" applyFont="1" applyFill="1" applyBorder="1"/>
    <xf numFmtId="0" fontId="20" fillId="2" borderId="0" xfId="0" applyFont="1" applyFill="1" applyBorder="1"/>
    <xf numFmtId="0" fontId="11" fillId="0" borderId="0" xfId="0" applyFont="1" applyFill="1" applyBorder="1"/>
    <xf numFmtId="49" fontId="20" fillId="0" borderId="0" xfId="0" applyNumberFormat="1" applyFont="1" applyBorder="1" applyAlignment="1">
      <alignment horizontal="center"/>
    </xf>
    <xf numFmtId="0" fontId="22" fillId="0" borderId="1" xfId="0" applyFont="1" applyFill="1" applyBorder="1"/>
    <xf numFmtId="0" fontId="11" fillId="0" borderId="0" xfId="0" applyFont="1" applyBorder="1" applyAlignment="1">
      <alignment horizontal="center" vertical="center" wrapText="1"/>
    </xf>
    <xf numFmtId="0" fontId="9" fillId="0" borderId="4" xfId="0" applyFont="1" applyBorder="1" applyAlignment="1"/>
    <xf numFmtId="0" fontId="9" fillId="0" borderId="6" xfId="0" applyFont="1" applyBorder="1" applyAlignment="1"/>
    <xf numFmtId="0" fontId="9" fillId="0" borderId="5" xfId="0" applyFont="1" applyBorder="1" applyAlignment="1"/>
    <xf numFmtId="0" fontId="11" fillId="0" borderId="5" xfId="0" applyFont="1" applyFill="1" applyBorder="1" applyAlignment="1">
      <alignment horizontal="center"/>
    </xf>
    <xf numFmtId="0" fontId="22" fillId="0" borderId="1" xfId="0" applyFont="1" applyFill="1" applyBorder="1" applyAlignment="1">
      <alignment vertical="center" wrapText="1"/>
    </xf>
    <xf numFmtId="0" fontId="3" fillId="2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5" fontId="1" fillId="0" borderId="2" xfId="0" applyNumberFormat="1" applyFont="1" applyBorder="1" applyAlignment="1">
      <alignment horizontal="center" vertical="center" wrapText="1"/>
    </xf>
    <xf numFmtId="45" fontId="1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10" fillId="0" borderId="0" xfId="0" applyFont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42333</xdr:colOff>
      <xdr:row>0</xdr:row>
      <xdr:rowOff>114253</xdr:rowOff>
    </xdr:from>
    <xdr:to>
      <xdr:col>18</xdr:col>
      <xdr:colOff>210606</xdr:colOff>
      <xdr:row>3</xdr:row>
      <xdr:rowOff>544686</xdr:rowOff>
    </xdr:to>
    <xdr:pic>
      <xdr:nvPicPr>
        <xdr:cNvPr id="2" name="Рисунок 1" descr="Старый логотип СБКК_2015_последн_суб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02750" y="114253"/>
          <a:ext cx="1057273" cy="1065433"/>
        </a:xfrm>
        <a:prstGeom prst="rect">
          <a:avLst/>
        </a:prstGeom>
      </xdr:spPr>
    </xdr:pic>
    <xdr:clientData/>
  </xdr:twoCellAnchor>
  <xdr:oneCellAnchor>
    <xdr:from>
      <xdr:col>3</xdr:col>
      <xdr:colOff>186265</xdr:colOff>
      <xdr:row>0</xdr:row>
      <xdr:rowOff>86784</xdr:rowOff>
    </xdr:from>
    <xdr:ext cx="1329130" cy="1056216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3265" y="86784"/>
          <a:ext cx="1329130" cy="1056216"/>
        </a:xfrm>
        <a:prstGeom prst="rect">
          <a:avLst/>
        </a:prstGeom>
      </xdr:spPr>
    </xdr:pic>
    <xdr:clientData/>
  </xdr:oneCellAnchor>
  <xdr:twoCellAnchor editAs="oneCell">
    <xdr:from>
      <xdr:col>7</xdr:col>
      <xdr:colOff>1778000</xdr:colOff>
      <xdr:row>50</xdr:row>
      <xdr:rowOff>187323</xdr:rowOff>
    </xdr:from>
    <xdr:to>
      <xdr:col>15</xdr:col>
      <xdr:colOff>571500</xdr:colOff>
      <xdr:row>51</xdr:row>
      <xdr:rowOff>160264</xdr:rowOff>
    </xdr:to>
    <xdr:pic>
      <xdr:nvPicPr>
        <xdr:cNvPr id="4" name="Picture 1" descr="марафон-электро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DFDFF"/>
            </a:clrFrom>
            <a:clrTo>
              <a:srgbClr val="FDFDFF">
                <a:alpha val="0"/>
              </a:srgbClr>
            </a:clrTo>
          </a:clrChange>
          <a:lum contrast="6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3250" y="14051490"/>
          <a:ext cx="1862667" cy="216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825500</xdr:colOff>
      <xdr:row>0</xdr:row>
      <xdr:rowOff>156585</xdr:rowOff>
    </xdr:from>
    <xdr:to>
      <xdr:col>17</xdr:col>
      <xdr:colOff>73023</xdr:colOff>
      <xdr:row>3</xdr:row>
      <xdr:rowOff>587018</xdr:rowOff>
    </xdr:to>
    <xdr:pic>
      <xdr:nvPicPr>
        <xdr:cNvPr id="2" name="Рисунок 1" descr="Старый логотип СБКК_2015_последн_суб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42500" y="156585"/>
          <a:ext cx="1057273" cy="1065433"/>
        </a:xfrm>
        <a:prstGeom prst="rect">
          <a:avLst/>
        </a:prstGeom>
      </xdr:spPr>
    </xdr:pic>
    <xdr:clientData/>
  </xdr:twoCellAnchor>
  <xdr:oneCellAnchor>
    <xdr:from>
      <xdr:col>2</xdr:col>
      <xdr:colOff>440265</xdr:colOff>
      <xdr:row>0</xdr:row>
      <xdr:rowOff>86784</xdr:rowOff>
    </xdr:from>
    <xdr:ext cx="1329130" cy="1056216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3432" y="86784"/>
          <a:ext cx="1329130" cy="1056216"/>
        </a:xfrm>
        <a:prstGeom prst="rect">
          <a:avLst/>
        </a:prstGeom>
      </xdr:spPr>
    </xdr:pic>
    <xdr:clientData/>
  </xdr:oneCellAnchor>
  <xdr:twoCellAnchor editAs="oneCell">
    <xdr:from>
      <xdr:col>12</xdr:col>
      <xdr:colOff>334434</xdr:colOff>
      <xdr:row>37</xdr:row>
      <xdr:rowOff>187324</xdr:rowOff>
    </xdr:from>
    <xdr:to>
      <xdr:col>17</xdr:col>
      <xdr:colOff>52917</xdr:colOff>
      <xdr:row>38</xdr:row>
      <xdr:rowOff>139098</xdr:rowOff>
    </xdr:to>
    <xdr:pic>
      <xdr:nvPicPr>
        <xdr:cNvPr id="4" name="Picture 1" descr="марафон-электро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DFDFF"/>
            </a:clrFrom>
            <a:clrTo>
              <a:srgbClr val="FDFDFF">
                <a:alpha val="0"/>
              </a:srgbClr>
            </a:clrTo>
          </a:clrChange>
          <a:lum contrast="6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9809" y="13579474"/>
          <a:ext cx="1851026" cy="2184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222250</xdr:colOff>
      <xdr:row>0</xdr:row>
      <xdr:rowOff>167169</xdr:rowOff>
    </xdr:from>
    <xdr:to>
      <xdr:col>17</xdr:col>
      <xdr:colOff>422273</xdr:colOff>
      <xdr:row>3</xdr:row>
      <xdr:rowOff>597602</xdr:rowOff>
    </xdr:to>
    <xdr:pic>
      <xdr:nvPicPr>
        <xdr:cNvPr id="2" name="Рисунок 1" descr="Старый логотип СБКК_2015_последн_суб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91750" y="167169"/>
          <a:ext cx="1057273" cy="1065433"/>
        </a:xfrm>
        <a:prstGeom prst="rect">
          <a:avLst/>
        </a:prstGeom>
      </xdr:spPr>
    </xdr:pic>
    <xdr:clientData/>
  </xdr:twoCellAnchor>
  <xdr:oneCellAnchor>
    <xdr:from>
      <xdr:col>2</xdr:col>
      <xdr:colOff>345014</xdr:colOff>
      <xdr:row>0</xdr:row>
      <xdr:rowOff>160868</xdr:rowOff>
    </xdr:from>
    <xdr:ext cx="1329130" cy="1056216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3181" y="160868"/>
          <a:ext cx="1329130" cy="1056216"/>
        </a:xfrm>
        <a:prstGeom prst="rect">
          <a:avLst/>
        </a:prstGeom>
      </xdr:spPr>
    </xdr:pic>
    <xdr:clientData/>
  </xdr:oneCellAnchor>
  <xdr:twoCellAnchor editAs="oneCell">
    <xdr:from>
      <xdr:col>8</xdr:col>
      <xdr:colOff>349250</xdr:colOff>
      <xdr:row>35</xdr:row>
      <xdr:rowOff>113240</xdr:rowOff>
    </xdr:from>
    <xdr:to>
      <xdr:col>15</xdr:col>
      <xdr:colOff>529167</xdr:colOff>
      <xdr:row>36</xdr:row>
      <xdr:rowOff>65014</xdr:rowOff>
    </xdr:to>
    <xdr:pic>
      <xdr:nvPicPr>
        <xdr:cNvPr id="4" name="Picture 1" descr="марафон-электро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DFDFF"/>
            </a:clrFrom>
            <a:clrTo>
              <a:srgbClr val="FDFDFF">
                <a:alpha val="0"/>
              </a:srgbClr>
            </a:clrTo>
          </a:clrChange>
          <a:lum contrast="6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6750" y="8505823"/>
          <a:ext cx="1862667" cy="216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243416</xdr:colOff>
      <xdr:row>0</xdr:row>
      <xdr:rowOff>93085</xdr:rowOff>
    </xdr:from>
    <xdr:to>
      <xdr:col>17</xdr:col>
      <xdr:colOff>485773</xdr:colOff>
      <xdr:row>3</xdr:row>
      <xdr:rowOff>523518</xdr:rowOff>
    </xdr:to>
    <xdr:pic>
      <xdr:nvPicPr>
        <xdr:cNvPr id="2" name="Рисунок 1" descr="Старый логотип СБКК_2015_последн_суб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51583" y="93085"/>
          <a:ext cx="1057273" cy="1065433"/>
        </a:xfrm>
        <a:prstGeom prst="rect">
          <a:avLst/>
        </a:prstGeom>
      </xdr:spPr>
    </xdr:pic>
    <xdr:clientData/>
  </xdr:twoCellAnchor>
  <xdr:oneCellAnchor>
    <xdr:from>
      <xdr:col>2</xdr:col>
      <xdr:colOff>524931</xdr:colOff>
      <xdr:row>0</xdr:row>
      <xdr:rowOff>129118</xdr:rowOff>
    </xdr:from>
    <xdr:ext cx="1329130" cy="1056216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9848" y="129118"/>
          <a:ext cx="1329130" cy="1056216"/>
        </a:xfrm>
        <a:prstGeom prst="rect">
          <a:avLst/>
        </a:prstGeom>
      </xdr:spPr>
    </xdr:pic>
    <xdr:clientData/>
  </xdr:oneCellAnchor>
  <xdr:twoCellAnchor editAs="oneCell">
    <xdr:from>
      <xdr:col>8</xdr:col>
      <xdr:colOff>148166</xdr:colOff>
      <xdr:row>49</xdr:row>
      <xdr:rowOff>7407</xdr:rowOff>
    </xdr:from>
    <xdr:to>
      <xdr:col>15</xdr:col>
      <xdr:colOff>613833</xdr:colOff>
      <xdr:row>50</xdr:row>
      <xdr:rowOff>22681</xdr:rowOff>
    </xdr:to>
    <xdr:pic>
      <xdr:nvPicPr>
        <xdr:cNvPr id="4" name="Picture 1" descr="марафон-электро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DFDFF"/>
            </a:clrFrom>
            <a:clrTo>
              <a:srgbClr val="FDFDFF">
                <a:alpha val="0"/>
              </a:srgbClr>
            </a:clrTo>
          </a:clrChange>
          <a:lum contrast="6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8166" y="16083490"/>
          <a:ext cx="1862667" cy="216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95250</xdr:colOff>
      <xdr:row>0</xdr:row>
      <xdr:rowOff>156585</xdr:rowOff>
    </xdr:from>
    <xdr:to>
      <xdr:col>17</xdr:col>
      <xdr:colOff>443440</xdr:colOff>
      <xdr:row>3</xdr:row>
      <xdr:rowOff>587018</xdr:rowOff>
    </xdr:to>
    <xdr:pic>
      <xdr:nvPicPr>
        <xdr:cNvPr id="2" name="Рисунок 1" descr="Старый логотип СБКК_2015_последн_суб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87417" y="156585"/>
          <a:ext cx="1057273" cy="1065433"/>
        </a:xfrm>
        <a:prstGeom prst="rect">
          <a:avLst/>
        </a:prstGeom>
      </xdr:spPr>
    </xdr:pic>
    <xdr:clientData/>
  </xdr:twoCellAnchor>
  <xdr:oneCellAnchor>
    <xdr:from>
      <xdr:col>2</xdr:col>
      <xdr:colOff>376764</xdr:colOff>
      <xdr:row>0</xdr:row>
      <xdr:rowOff>107951</xdr:rowOff>
    </xdr:from>
    <xdr:ext cx="1329130" cy="1056216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931" y="107951"/>
          <a:ext cx="1329130" cy="1056216"/>
        </a:xfrm>
        <a:prstGeom prst="rect">
          <a:avLst/>
        </a:prstGeom>
      </xdr:spPr>
    </xdr:pic>
    <xdr:clientData/>
  </xdr:oneCellAnchor>
  <xdr:twoCellAnchor editAs="oneCell">
    <xdr:from>
      <xdr:col>8</xdr:col>
      <xdr:colOff>63499</xdr:colOff>
      <xdr:row>40</xdr:row>
      <xdr:rowOff>49741</xdr:rowOff>
    </xdr:from>
    <xdr:to>
      <xdr:col>15</xdr:col>
      <xdr:colOff>433916</xdr:colOff>
      <xdr:row>41</xdr:row>
      <xdr:rowOff>1515</xdr:rowOff>
    </xdr:to>
    <xdr:pic>
      <xdr:nvPicPr>
        <xdr:cNvPr id="4" name="Picture 1" descr="марафон-электро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DFDFF"/>
            </a:clrFrom>
            <a:clrTo>
              <a:srgbClr val="FDFDFF">
                <a:alpha val="0"/>
              </a:srgbClr>
            </a:clrTo>
          </a:clrChange>
          <a:lum contrast="6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0749" y="11289241"/>
          <a:ext cx="1862667" cy="216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540811</xdr:colOff>
      <xdr:row>0</xdr:row>
      <xdr:rowOff>103669</xdr:rowOff>
    </xdr:from>
    <xdr:to>
      <xdr:col>16</xdr:col>
      <xdr:colOff>348190</xdr:colOff>
      <xdr:row>3</xdr:row>
      <xdr:rowOff>534102</xdr:rowOff>
    </xdr:to>
    <xdr:pic>
      <xdr:nvPicPr>
        <xdr:cNvPr id="2" name="Рисунок 1" descr="Старый логотип СБКК_2015_последн_суб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51511" y="103669"/>
          <a:ext cx="1048807" cy="1059083"/>
        </a:xfrm>
        <a:prstGeom prst="rect">
          <a:avLst/>
        </a:prstGeom>
      </xdr:spPr>
    </xdr:pic>
    <xdr:clientData/>
  </xdr:twoCellAnchor>
  <xdr:oneCellAnchor>
    <xdr:from>
      <xdr:col>2</xdr:col>
      <xdr:colOff>524931</xdr:colOff>
      <xdr:row>1</xdr:row>
      <xdr:rowOff>23284</xdr:rowOff>
    </xdr:from>
    <xdr:ext cx="1329130" cy="1056216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5981" y="232834"/>
          <a:ext cx="1329130" cy="1056216"/>
        </a:xfrm>
        <a:prstGeom prst="rect">
          <a:avLst/>
        </a:prstGeom>
      </xdr:spPr>
    </xdr:pic>
    <xdr:clientData/>
  </xdr:oneCellAnchor>
  <xdr:twoCellAnchor editAs="oneCell">
    <xdr:from>
      <xdr:col>10</xdr:col>
      <xdr:colOff>52916</xdr:colOff>
      <xdr:row>50</xdr:row>
      <xdr:rowOff>17991</xdr:rowOff>
    </xdr:from>
    <xdr:to>
      <xdr:col>17</xdr:col>
      <xdr:colOff>105833</xdr:colOff>
      <xdr:row>50</xdr:row>
      <xdr:rowOff>234348</xdr:rowOff>
    </xdr:to>
    <xdr:pic>
      <xdr:nvPicPr>
        <xdr:cNvPr id="4" name="Picture 1" descr="марафон-электро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DFDFF"/>
            </a:clrFrom>
            <a:clrTo>
              <a:srgbClr val="FDFDFF">
                <a:alpha val="0"/>
              </a:srgbClr>
            </a:clrTo>
          </a:clrChange>
          <a:lum contrast="6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7166" y="14146741"/>
          <a:ext cx="1862667" cy="216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84666</xdr:colOff>
      <xdr:row>1</xdr:row>
      <xdr:rowOff>93085</xdr:rowOff>
    </xdr:from>
    <xdr:to>
      <xdr:col>16</xdr:col>
      <xdr:colOff>432855</xdr:colOff>
      <xdr:row>3</xdr:row>
      <xdr:rowOff>735185</xdr:rowOff>
    </xdr:to>
    <xdr:pic>
      <xdr:nvPicPr>
        <xdr:cNvPr id="2" name="Рисунок 1" descr="Старый логотип СБКК_2015_последн_суб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02749" y="304752"/>
          <a:ext cx="1057273" cy="1065433"/>
        </a:xfrm>
        <a:prstGeom prst="rect">
          <a:avLst/>
        </a:prstGeom>
      </xdr:spPr>
    </xdr:pic>
    <xdr:clientData/>
  </xdr:twoCellAnchor>
  <xdr:oneCellAnchor>
    <xdr:from>
      <xdr:col>2</xdr:col>
      <xdr:colOff>524931</xdr:colOff>
      <xdr:row>1</xdr:row>
      <xdr:rowOff>23284</xdr:rowOff>
    </xdr:from>
    <xdr:ext cx="1329130" cy="1056216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8098" y="234951"/>
          <a:ext cx="1329130" cy="1056216"/>
        </a:xfrm>
        <a:prstGeom prst="rect">
          <a:avLst/>
        </a:prstGeom>
      </xdr:spPr>
    </xdr:pic>
    <xdr:clientData/>
  </xdr:oneCellAnchor>
  <xdr:twoCellAnchor editAs="oneCell">
    <xdr:from>
      <xdr:col>8</xdr:col>
      <xdr:colOff>179916</xdr:colOff>
      <xdr:row>52</xdr:row>
      <xdr:rowOff>243417</xdr:rowOff>
    </xdr:from>
    <xdr:to>
      <xdr:col>16</xdr:col>
      <xdr:colOff>539749</xdr:colOff>
      <xdr:row>54</xdr:row>
      <xdr:rowOff>36441</xdr:rowOff>
    </xdr:to>
    <xdr:pic>
      <xdr:nvPicPr>
        <xdr:cNvPr id="4" name="Picture 1" descr="марафон-электро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DFDFF"/>
            </a:clrFrom>
            <a:clrTo>
              <a:srgbClr val="FDFDFF">
                <a:alpha val="0"/>
              </a:srgbClr>
            </a:clrTo>
          </a:clrChange>
          <a:lum contrast="6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4249" y="12244917"/>
          <a:ext cx="1862667" cy="216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540811</xdr:colOff>
      <xdr:row>0</xdr:row>
      <xdr:rowOff>103669</xdr:rowOff>
    </xdr:from>
    <xdr:to>
      <xdr:col>16</xdr:col>
      <xdr:colOff>412750</xdr:colOff>
      <xdr:row>5</xdr:row>
      <xdr:rowOff>26102</xdr:rowOff>
    </xdr:to>
    <xdr:pic>
      <xdr:nvPicPr>
        <xdr:cNvPr id="2" name="Рисунок 1" descr="Старый логотип СБКК_2015_последн_суб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42061" y="103669"/>
          <a:ext cx="1062564" cy="1065433"/>
        </a:xfrm>
        <a:prstGeom prst="rect">
          <a:avLst/>
        </a:prstGeom>
      </xdr:spPr>
    </xdr:pic>
    <xdr:clientData/>
  </xdr:twoCellAnchor>
  <xdr:oneCellAnchor>
    <xdr:from>
      <xdr:col>1</xdr:col>
      <xdr:colOff>186265</xdr:colOff>
      <xdr:row>0</xdr:row>
      <xdr:rowOff>86784</xdr:rowOff>
    </xdr:from>
    <xdr:ext cx="1329130" cy="1056216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365" y="86784"/>
          <a:ext cx="1329130" cy="1056216"/>
        </a:xfrm>
        <a:prstGeom prst="rect">
          <a:avLst/>
        </a:prstGeom>
      </xdr:spPr>
    </xdr:pic>
    <xdr:clientData/>
  </xdr:oneCellAnchor>
  <xdr:twoCellAnchor editAs="oneCell">
    <xdr:from>
      <xdr:col>14</xdr:col>
      <xdr:colOff>556684</xdr:colOff>
      <xdr:row>57</xdr:row>
      <xdr:rowOff>219074</xdr:rowOff>
    </xdr:from>
    <xdr:to>
      <xdr:col>18</xdr:col>
      <xdr:colOff>112184</xdr:colOff>
      <xdr:row>58</xdr:row>
      <xdr:rowOff>170848</xdr:rowOff>
    </xdr:to>
    <xdr:pic>
      <xdr:nvPicPr>
        <xdr:cNvPr id="4" name="Picture 1" descr="марафон-электро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DFDFF"/>
            </a:clrFrom>
            <a:clrTo>
              <a:srgbClr val="FDFDFF">
                <a:alpha val="0"/>
              </a:srgbClr>
            </a:clrTo>
          </a:clrChange>
          <a:lum contrast="6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7934" y="14201774"/>
          <a:ext cx="1860550" cy="218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AC58"/>
  <sheetViews>
    <sheetView zoomScale="90" zoomScaleNormal="90" zoomScaleSheetLayoutView="100" workbookViewId="0">
      <selection activeCell="V25" sqref="V25"/>
    </sheetView>
  </sheetViews>
  <sheetFormatPr defaultRowHeight="12.75" x14ac:dyDescent="0.2"/>
  <cols>
    <col min="2" max="2" width="6.28515625" style="1" customWidth="1"/>
    <col min="3" max="3" width="5.42578125" style="1" customWidth="1"/>
    <col min="4" max="4" width="28.140625" style="1" customWidth="1"/>
    <col min="5" max="5" width="14.5703125" style="1" customWidth="1"/>
    <col min="6" max="6" width="9" style="151" customWidth="1"/>
    <col min="7" max="7" width="24" style="151" customWidth="1"/>
    <col min="8" max="8" width="29.28515625" style="1" customWidth="1"/>
    <col min="9" max="9" width="5.42578125" style="1" customWidth="1"/>
    <col min="10" max="10" width="5.5703125" style="1" customWidth="1"/>
    <col min="11" max="11" width="4.140625" style="1" hidden="1" customWidth="1"/>
    <col min="12" max="12" width="5.7109375" style="1" customWidth="1"/>
    <col min="13" max="13" width="7.7109375" style="1" hidden="1" customWidth="1"/>
    <col min="14" max="14" width="10.42578125" style="13" hidden="1" customWidth="1"/>
    <col min="15" max="15" width="9.140625" style="151" hidden="1" customWidth="1"/>
    <col min="16" max="16" width="12.85546875" style="173" customWidth="1"/>
    <col min="17" max="17" width="12.42578125" style="22" hidden="1" customWidth="1"/>
    <col min="18" max="18" width="13.28515625" style="4" customWidth="1"/>
    <col min="19" max="19" width="6.85546875" style="1" customWidth="1"/>
  </cols>
  <sheetData>
    <row r="1" spans="2:20" ht="16.5" customHeight="1" x14ac:dyDescent="0.2">
      <c r="B1" s="239" t="s">
        <v>314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</row>
    <row r="2" spans="2:20" ht="16.5" customHeight="1" x14ac:dyDescent="0.2">
      <c r="B2" s="239" t="s">
        <v>315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</row>
    <row r="3" spans="2:20" ht="16.5" customHeight="1" x14ac:dyDescent="0.2">
      <c r="B3" s="239" t="s">
        <v>316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</row>
    <row r="4" spans="2:20" ht="60" customHeight="1" x14ac:dyDescent="0.2">
      <c r="C4" s="41"/>
      <c r="D4" s="41"/>
      <c r="E4" s="241" t="s">
        <v>322</v>
      </c>
      <c r="F4" s="241"/>
      <c r="G4" s="241"/>
      <c r="H4" s="241"/>
      <c r="I4" s="241"/>
      <c r="J4" s="241"/>
      <c r="K4" s="241"/>
      <c r="L4" s="241"/>
      <c r="M4" s="241"/>
      <c r="N4" s="241"/>
      <c r="O4" s="41"/>
      <c r="P4" s="169"/>
      <c r="Q4" s="41"/>
      <c r="R4" s="41"/>
      <c r="S4" s="21"/>
    </row>
    <row r="5" spans="2:20" ht="15" x14ac:dyDescent="0.25">
      <c r="B5" s="150" t="s">
        <v>328</v>
      </c>
      <c r="C5" s="150"/>
      <c r="D5" s="150"/>
      <c r="E5" s="16"/>
      <c r="F5" s="16"/>
      <c r="G5" s="16"/>
      <c r="I5" s="16"/>
      <c r="J5" s="16"/>
      <c r="K5" s="16"/>
      <c r="L5" s="16"/>
      <c r="M5" s="16"/>
      <c r="N5" s="16"/>
      <c r="O5" s="150" t="s">
        <v>36</v>
      </c>
      <c r="P5" s="170"/>
      <c r="Q5" s="150"/>
      <c r="R5" s="150"/>
      <c r="S5" s="149"/>
    </row>
    <row r="6" spans="2:20" ht="15" x14ac:dyDescent="0.25">
      <c r="B6" s="150" t="s">
        <v>333</v>
      </c>
      <c r="C6" s="150"/>
      <c r="D6" s="146"/>
      <c r="E6" s="16"/>
      <c r="F6" s="16"/>
      <c r="I6" s="16"/>
      <c r="J6" s="16"/>
      <c r="K6" s="16"/>
      <c r="L6" s="16"/>
      <c r="M6" s="16"/>
      <c r="N6" s="16"/>
      <c r="O6" s="150" t="s">
        <v>38</v>
      </c>
      <c r="P6" s="150" t="s">
        <v>320</v>
      </c>
      <c r="Q6" s="150"/>
      <c r="R6" s="150"/>
      <c r="S6" s="150"/>
      <c r="T6" s="155"/>
    </row>
    <row r="7" spans="2:20" ht="15" x14ac:dyDescent="0.25">
      <c r="B7" s="150" t="s">
        <v>343</v>
      </c>
      <c r="C7" s="150"/>
      <c r="D7" s="150"/>
      <c r="E7" s="16"/>
      <c r="F7" s="16"/>
      <c r="G7" s="16"/>
      <c r="H7" s="16"/>
      <c r="I7" s="16"/>
      <c r="J7" s="16"/>
      <c r="K7" s="16"/>
      <c r="L7" s="16"/>
      <c r="M7" s="16"/>
      <c r="N7" s="16"/>
      <c r="O7" s="150" t="s">
        <v>312</v>
      </c>
      <c r="P7" s="150" t="s">
        <v>38</v>
      </c>
      <c r="Q7" s="150"/>
      <c r="R7" s="150"/>
      <c r="S7" s="150"/>
      <c r="T7" s="155"/>
    </row>
    <row r="8" spans="2:20" ht="15" x14ac:dyDescent="0.25">
      <c r="B8" s="142" t="s">
        <v>46</v>
      </c>
      <c r="C8" s="142"/>
      <c r="D8" s="142"/>
      <c r="E8" s="16"/>
      <c r="F8" s="148"/>
      <c r="G8" s="148"/>
      <c r="I8" s="148"/>
      <c r="J8" s="148"/>
      <c r="K8" s="148"/>
      <c r="L8" s="148"/>
      <c r="M8" s="148"/>
      <c r="N8" s="148"/>
      <c r="O8" s="142"/>
      <c r="P8" s="150" t="s">
        <v>312</v>
      </c>
      <c r="Q8" s="150"/>
      <c r="R8" s="150"/>
      <c r="S8" s="150"/>
      <c r="T8" s="155"/>
    </row>
    <row r="9" spans="2:20" ht="15" customHeight="1" x14ac:dyDescent="0.25">
      <c r="B9" s="142" t="s">
        <v>194</v>
      </c>
      <c r="C9" s="142"/>
      <c r="D9" s="142"/>
      <c r="E9" s="142"/>
      <c r="F9" s="148"/>
      <c r="G9" s="236" t="s">
        <v>25</v>
      </c>
      <c r="H9" s="236"/>
      <c r="I9" s="148"/>
      <c r="J9" s="148"/>
      <c r="K9" s="148"/>
      <c r="L9" s="148"/>
      <c r="M9" s="148"/>
      <c r="N9" s="148"/>
      <c r="O9" s="148"/>
      <c r="P9" s="171"/>
      <c r="Q9" s="16"/>
      <c r="R9" s="148"/>
      <c r="S9" s="149"/>
    </row>
    <row r="10" spans="2:20" ht="15" customHeight="1" x14ac:dyDescent="0.3">
      <c r="B10" s="142" t="s">
        <v>196</v>
      </c>
      <c r="C10" s="142"/>
      <c r="D10" s="142"/>
      <c r="E10" s="142"/>
      <c r="F10" s="16"/>
      <c r="G10" s="237" t="s">
        <v>241</v>
      </c>
      <c r="H10" s="237"/>
      <c r="I10" s="148"/>
      <c r="J10" s="148"/>
      <c r="K10" s="148"/>
      <c r="L10" s="148"/>
      <c r="M10" s="148"/>
      <c r="N10" s="148"/>
      <c r="O10" s="148"/>
      <c r="P10" s="171"/>
      <c r="Q10" s="16"/>
      <c r="R10" s="148"/>
      <c r="S10" s="149"/>
    </row>
    <row r="11" spans="2:20" ht="15" customHeight="1" x14ac:dyDescent="0.3">
      <c r="B11" s="242" t="s">
        <v>195</v>
      </c>
      <c r="C11" s="242"/>
      <c r="D11" s="242"/>
      <c r="E11" s="242"/>
      <c r="F11" s="16"/>
      <c r="G11" s="238" t="s">
        <v>334</v>
      </c>
      <c r="H11" s="238"/>
      <c r="I11" s="148"/>
      <c r="J11" s="148"/>
      <c r="K11" s="148"/>
      <c r="L11" s="148"/>
      <c r="M11" s="148"/>
      <c r="N11" s="148"/>
      <c r="O11" s="148"/>
      <c r="P11" s="171"/>
      <c r="Q11" s="16"/>
      <c r="R11" s="148"/>
      <c r="S11" s="149"/>
    </row>
    <row r="12" spans="2:20" ht="15" x14ac:dyDescent="0.25">
      <c r="B12" s="235" t="s">
        <v>198</v>
      </c>
      <c r="C12" s="235"/>
      <c r="D12" s="235"/>
      <c r="E12" s="235"/>
      <c r="F12" s="16"/>
      <c r="G12" s="16"/>
      <c r="I12" s="148"/>
      <c r="J12" s="148"/>
      <c r="K12" s="148"/>
      <c r="L12" s="148"/>
      <c r="M12" s="148"/>
      <c r="N12" s="148"/>
      <c r="O12" s="148"/>
      <c r="P12" s="171"/>
      <c r="Q12" s="16"/>
      <c r="R12" s="148"/>
      <c r="S12" s="16"/>
    </row>
    <row r="13" spans="2:20" ht="15" x14ac:dyDescent="0.25">
      <c r="B13" s="235" t="s">
        <v>197</v>
      </c>
      <c r="C13" s="235"/>
      <c r="D13" s="235"/>
      <c r="E13" s="235"/>
      <c r="F13" s="16"/>
      <c r="G13" s="16"/>
      <c r="I13" s="148"/>
      <c r="J13" s="148"/>
      <c r="K13" s="148"/>
      <c r="L13" s="148"/>
      <c r="M13" s="148"/>
      <c r="N13" s="148"/>
      <c r="O13" s="148"/>
      <c r="P13" s="171"/>
      <c r="Q13" s="16"/>
      <c r="R13" s="148"/>
      <c r="S13" s="16"/>
    </row>
    <row r="14" spans="2:20" ht="15" x14ac:dyDescent="0.25">
      <c r="B14" s="235"/>
      <c r="C14" s="235"/>
      <c r="D14" s="235"/>
      <c r="E14" s="2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172"/>
      <c r="Q14" s="35"/>
      <c r="R14" s="35"/>
      <c r="S14" s="35"/>
    </row>
    <row r="15" spans="2:20" ht="15" x14ac:dyDescent="0.25">
      <c r="B15" s="145"/>
      <c r="C15" s="145"/>
      <c r="D15" s="145"/>
      <c r="E15" s="14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172"/>
      <c r="Q15" s="35"/>
      <c r="R15" s="35"/>
      <c r="S15" s="35"/>
    </row>
    <row r="16" spans="2:20" ht="13.5" customHeight="1" x14ac:dyDescent="0.2">
      <c r="B16" s="243" t="s">
        <v>22</v>
      </c>
      <c r="C16" s="243" t="s">
        <v>3</v>
      </c>
      <c r="D16" s="243" t="s">
        <v>2</v>
      </c>
      <c r="E16" s="245" t="s">
        <v>5</v>
      </c>
      <c r="F16" s="245" t="s">
        <v>6</v>
      </c>
      <c r="G16" s="245" t="s">
        <v>7</v>
      </c>
      <c r="H16" s="245" t="s">
        <v>33</v>
      </c>
      <c r="I16" s="245" t="s">
        <v>8</v>
      </c>
      <c r="J16" s="245"/>
      <c r="K16" s="245"/>
      <c r="L16" s="245"/>
      <c r="M16" s="247" t="s">
        <v>51</v>
      </c>
      <c r="N16" s="249" t="s">
        <v>1</v>
      </c>
      <c r="O16" s="243" t="s">
        <v>0</v>
      </c>
      <c r="P16" s="251" t="s">
        <v>199</v>
      </c>
      <c r="Q16" s="251" t="s">
        <v>190</v>
      </c>
      <c r="R16" s="243" t="s">
        <v>23</v>
      </c>
      <c r="S16" s="3"/>
    </row>
    <row r="17" spans="2:19" ht="13.5" customHeight="1" x14ac:dyDescent="0.2">
      <c r="B17" s="244"/>
      <c r="C17" s="244"/>
      <c r="D17" s="244"/>
      <c r="E17" s="245"/>
      <c r="F17" s="245"/>
      <c r="G17" s="245"/>
      <c r="H17" s="245"/>
      <c r="I17" s="144" t="s">
        <v>15</v>
      </c>
      <c r="J17" s="144" t="s">
        <v>15</v>
      </c>
      <c r="K17" s="144" t="s">
        <v>15</v>
      </c>
      <c r="L17" s="144" t="s">
        <v>9</v>
      </c>
      <c r="M17" s="248"/>
      <c r="N17" s="250"/>
      <c r="O17" s="244"/>
      <c r="P17" s="252"/>
      <c r="Q17" s="252"/>
      <c r="R17" s="244"/>
      <c r="S17" s="3"/>
    </row>
    <row r="18" spans="2:19" ht="25.5" customHeight="1" x14ac:dyDescent="0.3">
      <c r="B18" s="174">
        <v>1</v>
      </c>
      <c r="C18" s="214">
        <v>9</v>
      </c>
      <c r="D18" s="76" t="s">
        <v>60</v>
      </c>
      <c r="E18" s="47">
        <v>2005</v>
      </c>
      <c r="F18" s="48" t="s">
        <v>10</v>
      </c>
      <c r="G18" s="46" t="s">
        <v>61</v>
      </c>
      <c r="H18" s="49" t="s">
        <v>221</v>
      </c>
      <c r="I18" s="181">
        <v>2</v>
      </c>
      <c r="J18" s="181">
        <v>0</v>
      </c>
      <c r="K18" s="182"/>
      <c r="L18" s="182">
        <f t="shared" ref="L18:L38" si="0">I18+J18+K18</f>
        <v>2</v>
      </c>
      <c r="M18" s="33"/>
      <c r="N18" s="196">
        <v>3.1249999999999997E-3</v>
      </c>
      <c r="O18" s="196">
        <v>1.1925925925925925E-2</v>
      </c>
      <c r="P18" s="196">
        <v>8.8009259259259256E-3</v>
      </c>
      <c r="Q18" s="176">
        <f t="shared" ref="Q18:Q34" si="1">P18+M18</f>
        <v>8.8009259259259256E-3</v>
      </c>
      <c r="R18" s="175"/>
      <c r="S18" s="7"/>
    </row>
    <row r="19" spans="2:19" ht="25.5" customHeight="1" x14ac:dyDescent="0.3">
      <c r="B19" s="174">
        <v>2</v>
      </c>
      <c r="C19" s="214">
        <v>7</v>
      </c>
      <c r="D19" s="76" t="s">
        <v>254</v>
      </c>
      <c r="E19" s="44" t="s">
        <v>56</v>
      </c>
      <c r="F19" s="45" t="s">
        <v>10</v>
      </c>
      <c r="G19" s="46" t="s">
        <v>255</v>
      </c>
      <c r="H19" s="49" t="s">
        <v>249</v>
      </c>
      <c r="I19" s="181">
        <v>0</v>
      </c>
      <c r="J19" s="181">
        <v>0</v>
      </c>
      <c r="K19" s="182"/>
      <c r="L19" s="182">
        <f t="shared" si="0"/>
        <v>0</v>
      </c>
      <c r="M19" s="33">
        <f t="shared" ref="M19:M25" si="2">"0:0:30"*L19</f>
        <v>0</v>
      </c>
      <c r="N19" s="196">
        <v>2.4305555555555556E-3</v>
      </c>
      <c r="O19" s="196">
        <v>1.2016203703703704E-2</v>
      </c>
      <c r="P19" s="196">
        <v>9.585648148148147E-3</v>
      </c>
      <c r="Q19" s="176">
        <f t="shared" si="1"/>
        <v>9.585648148148147E-3</v>
      </c>
      <c r="R19" s="176">
        <f>P19-P18</f>
        <v>7.8472222222222138E-4</v>
      </c>
      <c r="S19" s="7"/>
    </row>
    <row r="20" spans="2:19" ht="25.5" customHeight="1" x14ac:dyDescent="0.3">
      <c r="B20" s="174">
        <v>3</v>
      </c>
      <c r="C20" s="214">
        <v>17</v>
      </c>
      <c r="D20" s="76" t="s">
        <v>259</v>
      </c>
      <c r="E20" s="44" t="s">
        <v>56</v>
      </c>
      <c r="F20" s="45" t="s">
        <v>75</v>
      </c>
      <c r="G20" s="46" t="s">
        <v>258</v>
      </c>
      <c r="H20" s="49" t="s">
        <v>222</v>
      </c>
      <c r="I20" s="181">
        <v>1</v>
      </c>
      <c r="J20" s="181">
        <v>0</v>
      </c>
      <c r="K20" s="182"/>
      <c r="L20" s="182">
        <f t="shared" si="0"/>
        <v>1</v>
      </c>
      <c r="M20" s="33">
        <f t="shared" si="2"/>
        <v>3.4722222222222224E-4</v>
      </c>
      <c r="N20" s="196">
        <v>5.9027777777777776E-3</v>
      </c>
      <c r="O20" s="196">
        <v>1.5655092592592592E-2</v>
      </c>
      <c r="P20" s="196">
        <v>9.7523148148148144E-3</v>
      </c>
      <c r="Q20" s="176">
        <f t="shared" si="1"/>
        <v>1.0099537037037037E-2</v>
      </c>
      <c r="R20" s="176">
        <f>P20-P18</f>
        <v>9.5138888888888877E-4</v>
      </c>
      <c r="S20" s="7"/>
    </row>
    <row r="21" spans="2:19" ht="25.5" customHeight="1" x14ac:dyDescent="0.3">
      <c r="B21" s="174">
        <v>4</v>
      </c>
      <c r="C21" s="214">
        <v>15</v>
      </c>
      <c r="D21" s="76" t="s">
        <v>247</v>
      </c>
      <c r="E21" s="47">
        <v>2005</v>
      </c>
      <c r="F21" s="48" t="s">
        <v>75</v>
      </c>
      <c r="G21" s="46" t="s">
        <v>61</v>
      </c>
      <c r="H21" s="49" t="s">
        <v>221</v>
      </c>
      <c r="I21" s="181">
        <v>1</v>
      </c>
      <c r="J21" s="181">
        <v>0</v>
      </c>
      <c r="K21" s="138"/>
      <c r="L21" s="182">
        <f t="shared" si="0"/>
        <v>1</v>
      </c>
      <c r="M21" s="33">
        <f t="shared" si="2"/>
        <v>3.4722222222222224E-4</v>
      </c>
      <c r="N21" s="196">
        <v>5.208333333333333E-3</v>
      </c>
      <c r="O21" s="196">
        <v>1.5156249999999998E-2</v>
      </c>
      <c r="P21" s="196">
        <v>9.9479166666666657E-3</v>
      </c>
      <c r="Q21" s="176">
        <f t="shared" si="1"/>
        <v>1.0295138888888888E-2</v>
      </c>
      <c r="R21" s="176">
        <f>P21-P18</f>
        <v>1.1469907407407401E-3</v>
      </c>
      <c r="S21" s="7"/>
    </row>
    <row r="22" spans="2:19" ht="25.5" customHeight="1" x14ac:dyDescent="0.3">
      <c r="B22" s="174">
        <v>5</v>
      </c>
      <c r="C22" s="214">
        <v>4</v>
      </c>
      <c r="D22" s="134" t="s">
        <v>76</v>
      </c>
      <c r="E22" s="47">
        <v>2005</v>
      </c>
      <c r="F22" s="47" t="s">
        <v>64</v>
      </c>
      <c r="G22" s="46" t="s">
        <v>68</v>
      </c>
      <c r="H22" s="49" t="s">
        <v>219</v>
      </c>
      <c r="I22" s="181">
        <v>1</v>
      </c>
      <c r="J22" s="181">
        <v>0</v>
      </c>
      <c r="K22" s="182"/>
      <c r="L22" s="182">
        <f t="shared" si="0"/>
        <v>1</v>
      </c>
      <c r="M22" s="33">
        <f t="shared" si="2"/>
        <v>3.4722222222222224E-4</v>
      </c>
      <c r="N22" s="196">
        <v>1.3888888888888889E-3</v>
      </c>
      <c r="O22" s="196">
        <v>1.1401620370370369E-2</v>
      </c>
      <c r="P22" s="196">
        <v>1.0012731481481482E-2</v>
      </c>
      <c r="Q22" s="176">
        <f t="shared" si="1"/>
        <v>1.0359953703703705E-2</v>
      </c>
      <c r="R22" s="176">
        <f>P22-P18</f>
        <v>1.2118055555555562E-3</v>
      </c>
      <c r="S22" s="7"/>
    </row>
    <row r="23" spans="2:19" ht="25.5" customHeight="1" x14ac:dyDescent="0.3">
      <c r="B23" s="174">
        <v>6</v>
      </c>
      <c r="C23" s="214">
        <v>2</v>
      </c>
      <c r="D23" s="76" t="s">
        <v>251</v>
      </c>
      <c r="E23" s="44" t="s">
        <v>73</v>
      </c>
      <c r="F23" s="45" t="s">
        <v>161</v>
      </c>
      <c r="G23" s="46" t="s">
        <v>68</v>
      </c>
      <c r="H23" s="49" t="s">
        <v>219</v>
      </c>
      <c r="I23" s="181">
        <v>0</v>
      </c>
      <c r="J23" s="181">
        <v>1</v>
      </c>
      <c r="K23" s="182"/>
      <c r="L23" s="182">
        <f t="shared" si="0"/>
        <v>1</v>
      </c>
      <c r="M23" s="33">
        <f t="shared" si="2"/>
        <v>3.4722222222222224E-4</v>
      </c>
      <c r="N23" s="196">
        <v>6.9444444444444447E-4</v>
      </c>
      <c r="O23" s="196">
        <v>1.0815972222222222E-2</v>
      </c>
      <c r="P23" s="196">
        <v>1.0121527777777776E-2</v>
      </c>
      <c r="Q23" s="176">
        <f t="shared" si="1"/>
        <v>1.0468749999999999E-2</v>
      </c>
      <c r="R23" s="176">
        <f>P23-P18</f>
        <v>1.3206018518518506E-3</v>
      </c>
      <c r="S23" s="7"/>
    </row>
    <row r="24" spans="2:19" ht="25.5" customHeight="1" x14ac:dyDescent="0.3">
      <c r="B24" s="174">
        <v>7</v>
      </c>
      <c r="C24" s="214">
        <v>20</v>
      </c>
      <c r="D24" s="134" t="s">
        <v>82</v>
      </c>
      <c r="E24" s="47">
        <v>2005</v>
      </c>
      <c r="F24" s="47" t="s">
        <v>64</v>
      </c>
      <c r="G24" s="46" t="s">
        <v>68</v>
      </c>
      <c r="H24" s="49" t="s">
        <v>219</v>
      </c>
      <c r="I24" s="181">
        <v>1</v>
      </c>
      <c r="J24" s="181">
        <v>2</v>
      </c>
      <c r="K24" s="182"/>
      <c r="L24" s="182">
        <f t="shared" si="0"/>
        <v>3</v>
      </c>
      <c r="M24" s="33">
        <f t="shared" si="2"/>
        <v>1.0416666666666667E-3</v>
      </c>
      <c r="N24" s="196">
        <v>6.9444444444444441E-3</v>
      </c>
      <c r="O24" s="196">
        <v>1.7266203703703704E-2</v>
      </c>
      <c r="P24" s="196">
        <v>1.032175925925926E-2</v>
      </c>
      <c r="Q24" s="176">
        <f t="shared" si="1"/>
        <v>1.1363425925925926E-2</v>
      </c>
      <c r="R24" s="176">
        <f>P24-P18</f>
        <v>1.5208333333333341E-3</v>
      </c>
      <c r="S24" s="7"/>
    </row>
    <row r="25" spans="2:19" ht="25.5" customHeight="1" x14ac:dyDescent="0.3">
      <c r="B25" s="174">
        <v>8</v>
      </c>
      <c r="C25" s="214">
        <v>8</v>
      </c>
      <c r="D25" s="136" t="s">
        <v>77</v>
      </c>
      <c r="E25" s="50">
        <v>2006</v>
      </c>
      <c r="F25" s="50" t="s">
        <v>161</v>
      </c>
      <c r="G25" s="46" t="s">
        <v>68</v>
      </c>
      <c r="H25" s="49" t="s">
        <v>219</v>
      </c>
      <c r="I25" s="181">
        <v>3</v>
      </c>
      <c r="J25" s="181">
        <v>1</v>
      </c>
      <c r="K25" s="138"/>
      <c r="L25" s="182">
        <f t="shared" si="0"/>
        <v>4</v>
      </c>
      <c r="M25" s="33">
        <f t="shared" si="2"/>
        <v>1.3888888888888889E-3</v>
      </c>
      <c r="N25" s="196">
        <v>2.7777777777777779E-3</v>
      </c>
      <c r="O25" s="196">
        <v>1.3246527777777779E-2</v>
      </c>
      <c r="P25" s="196">
        <v>1.0468749999999999E-2</v>
      </c>
      <c r="Q25" s="177">
        <f t="shared" si="1"/>
        <v>1.1857638888888888E-2</v>
      </c>
      <c r="R25" s="176">
        <f>P25-P18</f>
        <v>1.6678240740740733E-3</v>
      </c>
      <c r="S25" s="7"/>
    </row>
    <row r="26" spans="2:19" ht="25.5" customHeight="1" x14ac:dyDescent="0.3">
      <c r="B26" s="174">
        <v>9</v>
      </c>
      <c r="C26" s="214">
        <v>25</v>
      </c>
      <c r="D26" s="76" t="s">
        <v>256</v>
      </c>
      <c r="E26" s="44" t="s">
        <v>56</v>
      </c>
      <c r="F26" s="45" t="s">
        <v>64</v>
      </c>
      <c r="G26" s="46" t="s">
        <v>255</v>
      </c>
      <c r="H26" s="49" t="s">
        <v>249</v>
      </c>
      <c r="I26" s="181">
        <v>2</v>
      </c>
      <c r="J26" s="181">
        <v>1</v>
      </c>
      <c r="K26" s="138"/>
      <c r="L26" s="182">
        <f t="shared" si="0"/>
        <v>3</v>
      </c>
      <c r="M26" s="33"/>
      <c r="N26" s="196">
        <v>8.6805555555555559E-3</v>
      </c>
      <c r="O26" s="196">
        <v>1.9377314814814816E-2</v>
      </c>
      <c r="P26" s="196">
        <v>1.0696759259259258E-2</v>
      </c>
      <c r="Q26" s="176">
        <f t="shared" si="1"/>
        <v>1.0696759259259258E-2</v>
      </c>
      <c r="R26" s="176">
        <f>P26-P18</f>
        <v>1.8958333333333327E-3</v>
      </c>
      <c r="S26" s="7"/>
    </row>
    <row r="27" spans="2:19" ht="25.5" customHeight="1" x14ac:dyDescent="0.3">
      <c r="B27" s="174">
        <v>10</v>
      </c>
      <c r="C27" s="214">
        <v>24</v>
      </c>
      <c r="D27" s="134" t="s">
        <v>72</v>
      </c>
      <c r="E27" s="47">
        <v>2005</v>
      </c>
      <c r="F27" s="47" t="s">
        <v>64</v>
      </c>
      <c r="G27" s="46" t="s">
        <v>68</v>
      </c>
      <c r="H27" s="49" t="s">
        <v>219</v>
      </c>
      <c r="I27" s="181">
        <v>2</v>
      </c>
      <c r="J27" s="181">
        <v>2</v>
      </c>
      <c r="K27" s="138"/>
      <c r="L27" s="182">
        <f t="shared" si="0"/>
        <v>4</v>
      </c>
      <c r="M27" s="33">
        <f>"0:0:30"*L27</f>
        <v>1.3888888888888889E-3</v>
      </c>
      <c r="N27" s="196">
        <v>8.3333333333333332E-3</v>
      </c>
      <c r="O27" s="196">
        <v>1.915625E-2</v>
      </c>
      <c r="P27" s="196">
        <v>1.0822916666666668E-2</v>
      </c>
      <c r="Q27" s="176">
        <f t="shared" si="1"/>
        <v>1.2211805555555557E-2</v>
      </c>
      <c r="R27" s="176">
        <f>P27-P18</f>
        <v>2.0219907407407426E-3</v>
      </c>
      <c r="S27" s="7"/>
    </row>
    <row r="28" spans="2:19" ht="25.5" customHeight="1" x14ac:dyDescent="0.3">
      <c r="B28" s="174">
        <v>11</v>
      </c>
      <c r="C28" s="214">
        <v>3</v>
      </c>
      <c r="D28" s="76" t="s">
        <v>74</v>
      </c>
      <c r="E28" s="47">
        <v>2006</v>
      </c>
      <c r="F28" s="48" t="s">
        <v>75</v>
      </c>
      <c r="G28" s="137" t="s">
        <v>61</v>
      </c>
      <c r="H28" s="49" t="s">
        <v>221</v>
      </c>
      <c r="I28" s="181">
        <v>1</v>
      </c>
      <c r="J28" s="181">
        <v>0</v>
      </c>
      <c r="K28" s="182"/>
      <c r="L28" s="182">
        <f t="shared" si="0"/>
        <v>1</v>
      </c>
      <c r="M28" s="96"/>
      <c r="N28" s="196">
        <v>1.0416666666666667E-3</v>
      </c>
      <c r="O28" s="196">
        <v>1.1910879629629631E-2</v>
      </c>
      <c r="P28" s="196">
        <v>1.0869212962962962E-2</v>
      </c>
      <c r="Q28" s="176">
        <f t="shared" si="1"/>
        <v>1.0869212962962962E-2</v>
      </c>
      <c r="R28" s="176">
        <f>P28-P18</f>
        <v>2.0682870370370369E-3</v>
      </c>
      <c r="S28" s="7"/>
    </row>
    <row r="29" spans="2:19" ht="25.5" customHeight="1" x14ac:dyDescent="0.3">
      <c r="B29" s="174">
        <v>12</v>
      </c>
      <c r="C29" s="214">
        <v>1</v>
      </c>
      <c r="D29" s="76" t="s">
        <v>245</v>
      </c>
      <c r="E29" s="47">
        <v>2005</v>
      </c>
      <c r="F29" s="50" t="s">
        <v>67</v>
      </c>
      <c r="G29" s="46" t="s">
        <v>65</v>
      </c>
      <c r="H29" s="49" t="s">
        <v>220</v>
      </c>
      <c r="I29" s="181">
        <v>3</v>
      </c>
      <c r="J29" s="181">
        <v>4</v>
      </c>
      <c r="K29" s="138"/>
      <c r="L29" s="182">
        <f t="shared" si="0"/>
        <v>7</v>
      </c>
      <c r="M29" s="33">
        <f>"0:0:30"*L29</f>
        <v>2.4305555555555556E-3</v>
      </c>
      <c r="N29" s="196">
        <v>3.4722222222222224E-4</v>
      </c>
      <c r="O29" s="196">
        <v>1.1403935185185185E-2</v>
      </c>
      <c r="P29" s="196">
        <v>1.1056712962962963E-2</v>
      </c>
      <c r="Q29" s="176">
        <f t="shared" si="1"/>
        <v>1.3487268518518518E-2</v>
      </c>
      <c r="R29" s="176">
        <f>P29-P18</f>
        <v>2.255787037037037E-3</v>
      </c>
      <c r="S29" s="109"/>
    </row>
    <row r="30" spans="2:19" ht="25.5" customHeight="1" x14ac:dyDescent="0.3">
      <c r="B30" s="174">
        <v>13</v>
      </c>
      <c r="C30" s="214">
        <v>23</v>
      </c>
      <c r="D30" s="76" t="s">
        <v>79</v>
      </c>
      <c r="E30" s="44" t="s">
        <v>56</v>
      </c>
      <c r="F30" s="45" t="s">
        <v>159</v>
      </c>
      <c r="G30" s="46" t="s">
        <v>58</v>
      </c>
      <c r="H30" s="49" t="s">
        <v>249</v>
      </c>
      <c r="I30" s="181">
        <v>3</v>
      </c>
      <c r="J30" s="181">
        <v>2</v>
      </c>
      <c r="K30" s="182"/>
      <c r="L30" s="182">
        <f t="shared" si="0"/>
        <v>5</v>
      </c>
      <c r="M30" s="33">
        <f>"0:0:30"*L30</f>
        <v>1.7361111111111112E-3</v>
      </c>
      <c r="N30" s="196">
        <v>7.9861111111111122E-3</v>
      </c>
      <c r="O30" s="196">
        <v>1.915972222222222E-2</v>
      </c>
      <c r="P30" s="196">
        <v>1.1173611111111112E-2</v>
      </c>
      <c r="Q30" s="176">
        <f t="shared" si="1"/>
        <v>1.2909722222222223E-2</v>
      </c>
      <c r="R30" s="176">
        <f>P30-P18</f>
        <v>2.372685185185186E-3</v>
      </c>
      <c r="S30" s="7"/>
    </row>
    <row r="31" spans="2:19" ht="25.5" customHeight="1" x14ac:dyDescent="0.3">
      <c r="B31" s="174">
        <v>14</v>
      </c>
      <c r="C31" s="214">
        <v>26</v>
      </c>
      <c r="D31" s="134" t="s">
        <v>69</v>
      </c>
      <c r="E31" s="44" t="s">
        <v>56</v>
      </c>
      <c r="F31" s="47" t="s">
        <v>64</v>
      </c>
      <c r="G31" s="46" t="s">
        <v>70</v>
      </c>
      <c r="H31" s="49" t="s">
        <v>242</v>
      </c>
      <c r="I31" s="181">
        <v>3</v>
      </c>
      <c r="J31" s="181">
        <v>3</v>
      </c>
      <c r="K31" s="138"/>
      <c r="L31" s="182">
        <f t="shared" si="0"/>
        <v>6</v>
      </c>
      <c r="M31" s="33"/>
      <c r="N31" s="196">
        <v>9.0277777777777787E-3</v>
      </c>
      <c r="O31" s="196">
        <v>2.0468750000000001E-2</v>
      </c>
      <c r="P31" s="196">
        <v>1.1440972222222222E-2</v>
      </c>
      <c r="Q31" s="176">
        <f t="shared" si="1"/>
        <v>1.1440972222222222E-2</v>
      </c>
      <c r="R31" s="176">
        <f>P31-P18</f>
        <v>2.6400462962962966E-3</v>
      </c>
      <c r="S31" s="7"/>
    </row>
    <row r="32" spans="2:19" ht="25.5" customHeight="1" x14ac:dyDescent="0.3">
      <c r="B32" s="174">
        <v>15</v>
      </c>
      <c r="C32" s="214">
        <v>16</v>
      </c>
      <c r="D32" s="134" t="s">
        <v>78</v>
      </c>
      <c r="E32" s="47">
        <v>2006</v>
      </c>
      <c r="F32" s="47" t="s">
        <v>161</v>
      </c>
      <c r="G32" s="46" t="s">
        <v>68</v>
      </c>
      <c r="H32" s="49" t="s">
        <v>219</v>
      </c>
      <c r="I32" s="181">
        <v>1</v>
      </c>
      <c r="J32" s="181">
        <v>5</v>
      </c>
      <c r="K32" s="182"/>
      <c r="L32" s="182">
        <f t="shared" si="0"/>
        <v>6</v>
      </c>
      <c r="M32" s="33">
        <f t="shared" ref="M32:M38" si="3">"0:0:30"*L32</f>
        <v>2.0833333333333333E-3</v>
      </c>
      <c r="N32" s="196">
        <v>5.5555555555555558E-3</v>
      </c>
      <c r="O32" s="196">
        <v>1.7085648148148145E-2</v>
      </c>
      <c r="P32" s="196">
        <v>1.1530092592592592E-2</v>
      </c>
      <c r="Q32" s="176">
        <f t="shared" si="1"/>
        <v>1.3613425925925925E-2</v>
      </c>
      <c r="R32" s="176">
        <f>P32-P18</f>
        <v>2.7291666666666662E-3</v>
      </c>
      <c r="S32" s="7"/>
    </row>
    <row r="33" spans="2:29" ht="25.5" customHeight="1" x14ac:dyDescent="0.3">
      <c r="B33" s="174">
        <v>16</v>
      </c>
      <c r="C33" s="214">
        <v>22</v>
      </c>
      <c r="D33" s="136" t="s">
        <v>252</v>
      </c>
      <c r="E33" s="50">
        <v>2006</v>
      </c>
      <c r="F33" s="50" t="s">
        <v>161</v>
      </c>
      <c r="G33" s="46" t="s">
        <v>68</v>
      </c>
      <c r="H33" s="49" t="s">
        <v>219</v>
      </c>
      <c r="I33" s="181">
        <v>1</v>
      </c>
      <c r="J33" s="181">
        <v>3</v>
      </c>
      <c r="K33" s="182"/>
      <c r="L33" s="182">
        <f t="shared" si="0"/>
        <v>4</v>
      </c>
      <c r="M33" s="33">
        <f t="shared" si="3"/>
        <v>1.3888888888888889E-3</v>
      </c>
      <c r="N33" s="196">
        <v>7.6388888888888886E-3</v>
      </c>
      <c r="O33" s="196">
        <v>1.9349537037037037E-2</v>
      </c>
      <c r="P33" s="196">
        <v>1.1710648148148149E-2</v>
      </c>
      <c r="Q33" s="176">
        <f t="shared" si="1"/>
        <v>1.3099537037037038E-2</v>
      </c>
      <c r="R33" s="176">
        <f>P33-P18</f>
        <v>2.9097222222222233E-3</v>
      </c>
      <c r="S33" s="7"/>
    </row>
    <row r="34" spans="2:29" ht="25.5" customHeight="1" x14ac:dyDescent="0.3">
      <c r="B34" s="174">
        <v>17</v>
      </c>
      <c r="C34" s="214">
        <v>12</v>
      </c>
      <c r="D34" s="134" t="s">
        <v>83</v>
      </c>
      <c r="E34" s="47">
        <v>2005</v>
      </c>
      <c r="F34" s="47" t="s">
        <v>64</v>
      </c>
      <c r="G34" s="46" t="s">
        <v>68</v>
      </c>
      <c r="H34" s="49" t="s">
        <v>219</v>
      </c>
      <c r="I34" s="181">
        <v>5</v>
      </c>
      <c r="J34" s="181">
        <v>5</v>
      </c>
      <c r="K34" s="182"/>
      <c r="L34" s="182">
        <f t="shared" si="0"/>
        <v>10</v>
      </c>
      <c r="M34" s="33">
        <f t="shared" si="3"/>
        <v>3.4722222222222225E-3</v>
      </c>
      <c r="N34" s="196">
        <v>4.1666666666666666E-3</v>
      </c>
      <c r="O34" s="196">
        <v>1.6081018518518519E-2</v>
      </c>
      <c r="P34" s="196">
        <v>1.1914351851851851E-2</v>
      </c>
      <c r="Q34" s="176">
        <f t="shared" si="1"/>
        <v>1.5386574074074073E-2</v>
      </c>
      <c r="R34" s="176">
        <f>P34-P18</f>
        <v>3.1134259259259257E-3</v>
      </c>
      <c r="S34" s="7"/>
    </row>
    <row r="35" spans="2:29" ht="25.5" customHeight="1" x14ac:dyDescent="0.3">
      <c r="B35" s="174">
        <v>18</v>
      </c>
      <c r="C35" s="214">
        <v>11</v>
      </c>
      <c r="D35" s="76" t="s">
        <v>246</v>
      </c>
      <c r="E35" s="47">
        <v>2005</v>
      </c>
      <c r="F35" s="48" t="s">
        <v>75</v>
      </c>
      <c r="G35" s="46" t="s">
        <v>61</v>
      </c>
      <c r="H35" s="49" t="s">
        <v>221</v>
      </c>
      <c r="I35" s="181">
        <v>4</v>
      </c>
      <c r="J35" s="181">
        <v>2</v>
      </c>
      <c r="K35" s="182"/>
      <c r="L35" s="182">
        <f t="shared" si="0"/>
        <v>6</v>
      </c>
      <c r="M35" s="33">
        <f t="shared" si="3"/>
        <v>2.0833333333333333E-3</v>
      </c>
      <c r="N35" s="196">
        <v>3.8194444444444443E-3</v>
      </c>
      <c r="O35" s="196">
        <v>1.623263888888889E-2</v>
      </c>
      <c r="P35" s="196">
        <v>1.2413194444444444E-2</v>
      </c>
      <c r="Q35" s="176">
        <f t="shared" ref="Q35" si="4">P35+M35</f>
        <v>1.4496527777777777E-2</v>
      </c>
      <c r="R35" s="176">
        <f>P35-P18</f>
        <v>3.6122685185185181E-3</v>
      </c>
      <c r="S35" s="7"/>
    </row>
    <row r="36" spans="2:29" ht="25.5" customHeight="1" x14ac:dyDescent="0.3">
      <c r="B36" s="174">
        <v>19</v>
      </c>
      <c r="C36" s="214">
        <v>13</v>
      </c>
      <c r="D36" s="76" t="s">
        <v>248</v>
      </c>
      <c r="E36" s="47">
        <v>2005</v>
      </c>
      <c r="F36" s="48"/>
      <c r="G36" s="46" t="s">
        <v>61</v>
      </c>
      <c r="H36" s="49" t="s">
        <v>221</v>
      </c>
      <c r="I36" s="181">
        <v>0</v>
      </c>
      <c r="J36" s="181">
        <v>2</v>
      </c>
      <c r="K36" s="182"/>
      <c r="L36" s="182">
        <f t="shared" si="0"/>
        <v>2</v>
      </c>
      <c r="M36" s="33">
        <f t="shared" si="3"/>
        <v>6.9444444444444447E-4</v>
      </c>
      <c r="N36" s="196">
        <v>4.5138888888888893E-3</v>
      </c>
      <c r="O36" s="196">
        <v>1.5995370370370372E-2</v>
      </c>
      <c r="P36" s="196">
        <v>1.2870370370370372E-2</v>
      </c>
      <c r="Q36" s="6"/>
      <c r="R36" s="176">
        <f>P36-P18</f>
        <v>4.0694444444444467E-3</v>
      </c>
      <c r="S36" s="7"/>
    </row>
    <row r="37" spans="2:29" ht="25.5" customHeight="1" x14ac:dyDescent="0.3">
      <c r="B37" s="174">
        <v>20</v>
      </c>
      <c r="C37" s="214">
        <v>14</v>
      </c>
      <c r="D37" s="76" t="s">
        <v>257</v>
      </c>
      <c r="E37" s="44" t="s">
        <v>56</v>
      </c>
      <c r="F37" s="45" t="s">
        <v>161</v>
      </c>
      <c r="G37" s="46" t="s">
        <v>258</v>
      </c>
      <c r="H37" s="49" t="s">
        <v>222</v>
      </c>
      <c r="I37" s="181">
        <v>3</v>
      </c>
      <c r="J37" s="181">
        <v>5</v>
      </c>
      <c r="K37" s="182"/>
      <c r="L37" s="182">
        <f t="shared" si="0"/>
        <v>8</v>
      </c>
      <c r="M37" s="33">
        <f t="shared" si="3"/>
        <v>2.7777777777777779E-3</v>
      </c>
      <c r="N37" s="196">
        <v>4.8611111111111112E-3</v>
      </c>
      <c r="O37" s="196">
        <v>1.6569444444444446E-2</v>
      </c>
      <c r="P37" s="196">
        <v>1.3101851851851852E-2</v>
      </c>
      <c r="Q37" s="6"/>
      <c r="R37" s="176">
        <f>P37-P18</f>
        <v>4.3009259259259268E-3</v>
      </c>
      <c r="S37" s="7"/>
    </row>
    <row r="38" spans="2:29" ht="18.75" customHeight="1" x14ac:dyDescent="0.3">
      <c r="B38" s="174" t="s">
        <v>301</v>
      </c>
      <c r="C38" s="214">
        <v>5</v>
      </c>
      <c r="D38" s="52" t="s">
        <v>209</v>
      </c>
      <c r="E38" s="50">
        <v>2004</v>
      </c>
      <c r="F38" s="50"/>
      <c r="G38" s="46" t="s">
        <v>215</v>
      </c>
      <c r="H38" s="139" t="s">
        <v>223</v>
      </c>
      <c r="I38" s="17">
        <v>1</v>
      </c>
      <c r="J38" s="17">
        <v>0</v>
      </c>
      <c r="K38" s="57"/>
      <c r="L38" s="5">
        <f t="shared" si="0"/>
        <v>1</v>
      </c>
      <c r="M38" s="33">
        <f t="shared" si="3"/>
        <v>3.4722222222222224E-4</v>
      </c>
      <c r="N38" s="196">
        <v>1.736111111111111E-3</v>
      </c>
      <c r="O38" s="196">
        <v>1.4583333333333332E-2</v>
      </c>
      <c r="P38" s="196">
        <v>1.2847222222222223E-2</v>
      </c>
      <c r="Q38" s="6"/>
      <c r="R38" s="176">
        <f>P38-P18</f>
        <v>4.0462962962962978E-3</v>
      </c>
      <c r="S38" s="8"/>
      <c r="V38" s="242"/>
      <c r="W38" s="242"/>
      <c r="X38" s="242"/>
      <c r="Y38" s="242"/>
      <c r="Z38" s="242"/>
      <c r="AA38" s="242"/>
      <c r="AB38" s="142"/>
      <c r="AC38" s="148"/>
    </row>
    <row r="39" spans="2:29" ht="18.75" customHeight="1" x14ac:dyDescent="0.3">
      <c r="B39" s="174"/>
      <c r="C39" s="214"/>
      <c r="D39" s="222" t="s">
        <v>341</v>
      </c>
      <c r="E39" s="50"/>
      <c r="F39" s="50"/>
      <c r="G39" s="46"/>
      <c r="H39" s="139"/>
      <c r="I39" s="17"/>
      <c r="J39" s="17"/>
      <c r="K39" s="57"/>
      <c r="L39" s="5"/>
      <c r="M39" s="33"/>
      <c r="N39" s="6"/>
      <c r="O39" s="53"/>
      <c r="P39" s="168"/>
      <c r="Q39" s="6"/>
      <c r="R39" s="6"/>
      <c r="S39" s="8"/>
      <c r="V39" s="215"/>
      <c r="W39" s="215"/>
      <c r="X39" s="215"/>
      <c r="Y39" s="215"/>
      <c r="Z39" s="215"/>
      <c r="AA39" s="215"/>
      <c r="AB39" s="215"/>
      <c r="AC39" s="148"/>
    </row>
    <row r="40" spans="2:29" ht="18.75" customHeight="1" x14ac:dyDescent="0.3">
      <c r="B40" s="174"/>
      <c r="C40" s="224">
        <v>6</v>
      </c>
      <c r="D40" s="134" t="s">
        <v>244</v>
      </c>
      <c r="E40" s="47">
        <v>2005</v>
      </c>
      <c r="F40" s="47" t="s">
        <v>161</v>
      </c>
      <c r="G40" s="46" t="s">
        <v>68</v>
      </c>
      <c r="H40" s="49" t="s">
        <v>219</v>
      </c>
      <c r="I40" s="17"/>
      <c r="J40" s="17"/>
      <c r="K40" s="57"/>
      <c r="L40" s="5"/>
      <c r="M40" s="33"/>
      <c r="N40" s="6"/>
      <c r="O40" s="53"/>
      <c r="P40" s="168"/>
      <c r="Q40" s="6"/>
      <c r="R40" s="6"/>
      <c r="S40" s="8"/>
      <c r="V40" s="215"/>
      <c r="W40" s="215"/>
      <c r="X40" s="215"/>
      <c r="Y40" s="215"/>
      <c r="Z40" s="215"/>
      <c r="AA40" s="215"/>
      <c r="AB40" s="215"/>
      <c r="AC40" s="148"/>
    </row>
    <row r="41" spans="2:29" ht="18.75" customHeight="1" x14ac:dyDescent="0.3">
      <c r="B41" s="174"/>
      <c r="C41" s="224">
        <v>10</v>
      </c>
      <c r="D41" s="134" t="s">
        <v>81</v>
      </c>
      <c r="E41" s="47">
        <v>2005</v>
      </c>
      <c r="F41" s="47" t="s">
        <v>64</v>
      </c>
      <c r="G41" s="46" t="s">
        <v>68</v>
      </c>
      <c r="H41" s="49" t="s">
        <v>219</v>
      </c>
      <c r="I41" s="17"/>
      <c r="J41" s="17"/>
      <c r="K41" s="57"/>
      <c r="L41" s="5"/>
      <c r="M41" s="33"/>
      <c r="N41" s="6"/>
      <c r="O41" s="53"/>
      <c r="P41" s="168"/>
      <c r="Q41" s="6"/>
      <c r="R41" s="6"/>
      <c r="S41" s="8"/>
      <c r="V41" s="215"/>
      <c r="W41" s="215"/>
      <c r="X41" s="215"/>
      <c r="Y41" s="215"/>
      <c r="Z41" s="215"/>
      <c r="AA41" s="215"/>
      <c r="AB41" s="215"/>
      <c r="AC41" s="148"/>
    </row>
    <row r="42" spans="2:29" ht="18.75" customHeight="1" x14ac:dyDescent="0.3">
      <c r="B42" s="174"/>
      <c r="C42" s="224">
        <v>18</v>
      </c>
      <c r="D42" s="76" t="s">
        <v>253</v>
      </c>
      <c r="E42" s="44" t="s">
        <v>73</v>
      </c>
      <c r="F42" s="45" t="s">
        <v>161</v>
      </c>
      <c r="G42" s="46" t="s">
        <v>68</v>
      </c>
      <c r="H42" s="49" t="s">
        <v>219</v>
      </c>
      <c r="I42" s="17"/>
      <c r="J42" s="17"/>
      <c r="K42" s="57"/>
      <c r="L42" s="5"/>
      <c r="M42" s="33"/>
      <c r="N42" s="6"/>
      <c r="O42" s="53"/>
      <c r="P42" s="168"/>
      <c r="Q42" s="6"/>
      <c r="R42" s="6"/>
      <c r="S42" s="8"/>
      <c r="V42" s="215"/>
      <c r="W42" s="215"/>
      <c r="X42" s="215"/>
      <c r="Y42" s="215"/>
      <c r="Z42" s="215"/>
      <c r="AA42" s="215"/>
      <c r="AB42" s="215"/>
      <c r="AC42" s="148"/>
    </row>
    <row r="43" spans="2:29" ht="18.75" customHeight="1" x14ac:dyDescent="0.3">
      <c r="B43" s="174"/>
      <c r="C43" s="224">
        <v>19</v>
      </c>
      <c r="D43" s="76" t="s">
        <v>63</v>
      </c>
      <c r="E43" s="47">
        <v>2005</v>
      </c>
      <c r="F43" s="50" t="s">
        <v>10</v>
      </c>
      <c r="G43" s="46" t="s">
        <v>65</v>
      </c>
      <c r="H43" s="49" t="s">
        <v>220</v>
      </c>
      <c r="I43" s="17"/>
      <c r="J43" s="17"/>
      <c r="K43" s="57"/>
      <c r="L43" s="5"/>
      <c r="M43" s="33"/>
      <c r="N43" s="6"/>
      <c r="O43" s="53"/>
      <c r="P43" s="168"/>
      <c r="Q43" s="6"/>
      <c r="R43" s="6"/>
      <c r="S43" s="8"/>
      <c r="V43" s="215"/>
      <c r="W43" s="215"/>
      <c r="X43" s="215"/>
      <c r="Y43" s="215"/>
      <c r="Z43" s="215"/>
      <c r="AA43" s="215"/>
      <c r="AB43" s="215"/>
      <c r="AC43" s="148"/>
    </row>
    <row r="44" spans="2:29" ht="18.75" customHeight="1" x14ac:dyDescent="0.3">
      <c r="B44" s="174"/>
      <c r="C44" s="224">
        <v>21</v>
      </c>
      <c r="D44" s="76" t="s">
        <v>250</v>
      </c>
      <c r="E44" s="44" t="s">
        <v>56</v>
      </c>
      <c r="F44" s="45" t="s">
        <v>161</v>
      </c>
      <c r="G44" s="46" t="s">
        <v>217</v>
      </c>
      <c r="H44" s="49" t="s">
        <v>219</v>
      </c>
      <c r="I44" s="17"/>
      <c r="J44" s="17"/>
      <c r="K44" s="57"/>
      <c r="L44" s="5"/>
      <c r="M44" s="33"/>
      <c r="N44" s="6"/>
      <c r="O44" s="53"/>
      <c r="P44" s="168"/>
      <c r="Q44" s="6"/>
      <c r="R44" s="6"/>
      <c r="S44" s="8"/>
      <c r="V44" s="215"/>
      <c r="W44" s="215"/>
      <c r="X44" s="215"/>
      <c r="Y44" s="215"/>
      <c r="Z44" s="215"/>
      <c r="AA44" s="215"/>
      <c r="AB44" s="215"/>
      <c r="AC44" s="148"/>
    </row>
    <row r="45" spans="2:29" ht="18.75" customHeight="1" x14ac:dyDescent="0.3">
      <c r="B45" s="174"/>
      <c r="C45" s="224">
        <v>27</v>
      </c>
      <c r="D45" s="134" t="s">
        <v>243</v>
      </c>
      <c r="E45" s="47">
        <v>2005</v>
      </c>
      <c r="F45" s="47" t="s">
        <v>64</v>
      </c>
      <c r="G45" s="46" t="s">
        <v>68</v>
      </c>
      <c r="H45" s="49" t="s">
        <v>219</v>
      </c>
      <c r="I45" s="17"/>
      <c r="J45" s="17"/>
      <c r="K45" s="57"/>
      <c r="L45" s="5"/>
      <c r="M45" s="33"/>
      <c r="N45" s="6"/>
      <c r="O45" s="53"/>
      <c r="P45" s="168"/>
      <c r="Q45" s="6"/>
      <c r="R45" s="6"/>
      <c r="S45" s="8"/>
      <c r="V45" s="215"/>
      <c r="W45" s="215"/>
      <c r="X45" s="215"/>
      <c r="Y45" s="215"/>
      <c r="Z45" s="215"/>
      <c r="AA45" s="215"/>
      <c r="AB45" s="215"/>
      <c r="AC45" s="148"/>
    </row>
    <row r="46" spans="2:29" ht="18.75" customHeight="1" x14ac:dyDescent="0.3">
      <c r="B46" s="206"/>
      <c r="C46" s="225"/>
      <c r="D46" s="203"/>
      <c r="E46" s="204"/>
      <c r="F46" s="223"/>
      <c r="G46" s="162"/>
      <c r="H46" s="163"/>
      <c r="I46" s="220"/>
      <c r="J46" s="220"/>
      <c r="K46" s="180"/>
      <c r="L46" s="147"/>
      <c r="M46" s="164"/>
      <c r="N46" s="165"/>
      <c r="O46" s="166"/>
      <c r="P46" s="221"/>
      <c r="Q46" s="165"/>
      <c r="R46" s="165"/>
      <c r="S46" s="8"/>
      <c r="V46" s="215"/>
      <c r="W46" s="215"/>
      <c r="X46" s="215"/>
      <c r="Y46" s="215"/>
      <c r="Z46" s="215"/>
      <c r="AA46" s="215"/>
      <c r="AB46" s="215"/>
      <c r="AC46" s="148"/>
    </row>
    <row r="47" spans="2:29" ht="36.75" customHeight="1" x14ac:dyDescent="0.25">
      <c r="C47" s="143" t="s">
        <v>29</v>
      </c>
      <c r="D47" s="143"/>
      <c r="E47" s="246" t="s">
        <v>42</v>
      </c>
      <c r="F47" s="246"/>
      <c r="G47" s="39" t="s">
        <v>225</v>
      </c>
      <c r="H47" s="40"/>
      <c r="I47" s="40"/>
      <c r="J47" s="39"/>
      <c r="K47" s="32"/>
      <c r="L47" s="32"/>
      <c r="M47" s="147"/>
      <c r="S47" s="142"/>
      <c r="V47" s="1"/>
      <c r="W47" s="1"/>
      <c r="X47" s="242"/>
      <c r="Y47" s="242"/>
      <c r="Z47" s="242"/>
      <c r="AA47" s="242"/>
      <c r="AB47" s="142"/>
      <c r="AC47" s="148"/>
    </row>
    <row r="48" spans="2:29" ht="24" customHeight="1" x14ac:dyDescent="0.25">
      <c r="C48" s="253" t="s">
        <v>34</v>
      </c>
      <c r="D48" s="253"/>
      <c r="E48" s="40"/>
      <c r="F48" s="141"/>
      <c r="G48" s="141"/>
      <c r="H48" s="40"/>
      <c r="I48" s="40"/>
      <c r="J48" s="40"/>
      <c r="S48" s="142"/>
    </row>
    <row r="49" spans="3:20" ht="18.75" customHeight="1" x14ac:dyDescent="0.25">
      <c r="C49" s="143"/>
      <c r="D49" s="143"/>
      <c r="E49" s="40"/>
      <c r="F49" s="141"/>
      <c r="G49" s="141"/>
      <c r="H49" s="40"/>
      <c r="I49" s="40"/>
      <c r="J49" s="40"/>
      <c r="S49" s="142"/>
    </row>
    <row r="50" spans="3:20" ht="21" customHeight="1" x14ac:dyDescent="0.25">
      <c r="C50" s="143" t="s">
        <v>31</v>
      </c>
      <c r="D50" s="143"/>
      <c r="E50" s="246" t="s">
        <v>42</v>
      </c>
      <c r="F50" s="246"/>
      <c r="G50" s="140" t="s">
        <v>226</v>
      </c>
      <c r="H50" s="40"/>
      <c r="I50" s="140"/>
      <c r="J50" s="140"/>
      <c r="K50" s="150"/>
      <c r="L50" s="150"/>
      <c r="M50" s="146"/>
      <c r="S50" s="142"/>
    </row>
    <row r="51" spans="3:20" ht="18.75" customHeight="1" x14ac:dyDescent="0.25">
      <c r="C51" s="253" t="s">
        <v>227</v>
      </c>
      <c r="D51" s="253"/>
      <c r="E51" s="143"/>
      <c r="F51" s="143"/>
      <c r="G51" s="143"/>
      <c r="H51" s="143"/>
      <c r="I51" s="143"/>
      <c r="J51" s="143"/>
      <c r="K51" s="142"/>
      <c r="L51" s="142"/>
      <c r="M51" s="142"/>
      <c r="S51" s="142"/>
    </row>
    <row r="52" spans="3:20" ht="15.75" x14ac:dyDescent="0.25">
      <c r="C52" s="34"/>
      <c r="D52" s="34"/>
      <c r="E52" s="254"/>
      <c r="F52" s="254"/>
      <c r="G52" s="254"/>
      <c r="H52" s="254"/>
      <c r="I52" s="254"/>
      <c r="J52" s="254"/>
      <c r="K52" s="142"/>
      <c r="L52" s="12"/>
      <c r="M52" s="12"/>
      <c r="S52" s="142"/>
    </row>
    <row r="53" spans="3:20" ht="15.75" x14ac:dyDescent="0.25">
      <c r="C53" s="40"/>
      <c r="D53" s="40"/>
      <c r="E53" s="246"/>
      <c r="F53" s="246"/>
      <c r="G53" s="246"/>
      <c r="H53" s="246"/>
      <c r="I53" s="246"/>
      <c r="J53" s="246"/>
      <c r="K53" s="148"/>
      <c r="L53" s="13"/>
      <c r="M53" s="13"/>
      <c r="S53" s="148"/>
    </row>
    <row r="54" spans="3:20" ht="15" x14ac:dyDescent="0.25">
      <c r="E54" s="242"/>
      <c r="F54" s="242"/>
      <c r="G54" s="242"/>
      <c r="H54" s="242"/>
      <c r="I54" s="142"/>
      <c r="J54" s="148"/>
      <c r="K54" s="148"/>
      <c r="L54" s="13"/>
      <c r="M54" s="13"/>
      <c r="S54" s="148"/>
    </row>
    <row r="55" spans="3:20" ht="20.25" customHeight="1" x14ac:dyDescent="0.25">
      <c r="I55" s="142"/>
      <c r="J55" s="148"/>
      <c r="K55" s="148"/>
      <c r="L55" s="13"/>
      <c r="M55" s="13"/>
      <c r="S55" s="148"/>
      <c r="T55" s="142"/>
    </row>
    <row r="56" spans="3:20" ht="6.75" customHeight="1" x14ac:dyDescent="0.25">
      <c r="C56" s="242"/>
      <c r="D56" s="242"/>
      <c r="E56" s="242"/>
      <c r="F56" s="242"/>
      <c r="G56" s="242"/>
      <c r="H56" s="242"/>
      <c r="I56" s="142"/>
      <c r="J56" s="148"/>
      <c r="K56" s="148"/>
      <c r="L56" s="13"/>
      <c r="M56" s="13"/>
      <c r="T56" s="142"/>
    </row>
    <row r="57" spans="3:20" ht="15" x14ac:dyDescent="0.25">
      <c r="C57" s="242"/>
      <c r="D57" s="242"/>
      <c r="E57" s="242"/>
      <c r="F57" s="242"/>
      <c r="G57" s="242"/>
      <c r="H57" s="242"/>
      <c r="I57" s="9"/>
      <c r="L57" s="13"/>
      <c r="M57" s="13"/>
      <c r="T57" s="142"/>
    </row>
    <row r="58" spans="3:20" ht="6.75" customHeight="1" x14ac:dyDescent="0.2"/>
  </sheetData>
  <sortState ref="C19:P37">
    <sortCondition ref="P18:P37"/>
  </sortState>
  <mergeCells count="36">
    <mergeCell ref="C56:H56"/>
    <mergeCell ref="C57:H57"/>
    <mergeCell ref="C48:D48"/>
    <mergeCell ref="E50:F50"/>
    <mergeCell ref="C51:D51"/>
    <mergeCell ref="E52:J52"/>
    <mergeCell ref="E53:J53"/>
    <mergeCell ref="E54:H54"/>
    <mergeCell ref="E47:F47"/>
    <mergeCell ref="X47:AA47"/>
    <mergeCell ref="F16:F17"/>
    <mergeCell ref="G16:G17"/>
    <mergeCell ref="H16:H17"/>
    <mergeCell ref="I16:L16"/>
    <mergeCell ref="M16:M17"/>
    <mergeCell ref="N16:N17"/>
    <mergeCell ref="O16:O17"/>
    <mergeCell ref="P16:P17"/>
    <mergeCell ref="Q16:Q17"/>
    <mergeCell ref="R16:R17"/>
    <mergeCell ref="V38:AA38"/>
    <mergeCell ref="B13:E13"/>
    <mergeCell ref="B14:E14"/>
    <mergeCell ref="B16:B17"/>
    <mergeCell ref="C16:C17"/>
    <mergeCell ref="D16:D17"/>
    <mergeCell ref="E16:E17"/>
    <mergeCell ref="B12:E12"/>
    <mergeCell ref="G9:H9"/>
    <mergeCell ref="G10:H10"/>
    <mergeCell ref="G11:H11"/>
    <mergeCell ref="B1:R1"/>
    <mergeCell ref="B2:R2"/>
    <mergeCell ref="B3:R3"/>
    <mergeCell ref="E4:N4"/>
    <mergeCell ref="B11:E11"/>
  </mergeCells>
  <pageMargins left="0.59055118110236227" right="0.39370078740157483" top="0.59055118110236227" bottom="0" header="0.11811023622047245" footer="0.11811023622047245"/>
  <pageSetup paperSize="9"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46"/>
  <sheetViews>
    <sheetView topLeftCell="A22" zoomScale="90" zoomScaleNormal="90" zoomScaleSheetLayoutView="100" workbookViewId="0">
      <selection activeCell="S16" sqref="S16"/>
    </sheetView>
  </sheetViews>
  <sheetFormatPr defaultRowHeight="12.75" x14ac:dyDescent="0.2"/>
  <cols>
    <col min="1" max="1" width="6.28515625" style="1" customWidth="1"/>
    <col min="2" max="2" width="5.42578125" style="1" customWidth="1"/>
    <col min="3" max="3" width="28.140625" style="1" customWidth="1"/>
    <col min="4" max="4" width="14.5703125" style="1" customWidth="1"/>
    <col min="5" max="5" width="9" style="151" customWidth="1"/>
    <col min="6" max="6" width="25" style="151" customWidth="1"/>
    <col min="7" max="7" width="30.140625" style="1" customWidth="1"/>
    <col min="8" max="8" width="5.7109375" style="1" customWidth="1"/>
    <col min="9" max="9" width="5.140625" style="1" customWidth="1"/>
    <col min="10" max="10" width="4.140625" style="1" hidden="1" customWidth="1"/>
    <col min="11" max="11" width="5.7109375" style="1" customWidth="1"/>
    <col min="12" max="12" width="7.7109375" style="1" hidden="1" customWidth="1"/>
    <col min="13" max="13" width="10.42578125" style="13" hidden="1" customWidth="1"/>
    <col min="14" max="14" width="9.140625" style="151" hidden="1" customWidth="1"/>
    <col min="15" max="15" width="13.85546875" style="4" customWidth="1"/>
    <col min="16" max="16" width="12.42578125" style="22" hidden="1" customWidth="1"/>
    <col min="17" max="17" width="13.28515625" style="4" customWidth="1"/>
    <col min="18" max="18" width="6.85546875" style="1" customWidth="1"/>
    <col min="19" max="19" width="10" customWidth="1"/>
  </cols>
  <sheetData>
    <row r="1" spans="1:19" ht="16.5" customHeight="1" x14ac:dyDescent="0.2">
      <c r="A1" s="239" t="s">
        <v>317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</row>
    <row r="2" spans="1:19" ht="16.5" customHeight="1" x14ac:dyDescent="0.2">
      <c r="A2" s="239" t="s">
        <v>318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</row>
    <row r="3" spans="1:19" ht="16.5" customHeight="1" x14ac:dyDescent="0.2">
      <c r="A3" s="239" t="s">
        <v>319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</row>
    <row r="4" spans="1:19" ht="60" customHeight="1" x14ac:dyDescent="0.2">
      <c r="B4" s="41"/>
      <c r="C4" s="41"/>
      <c r="D4" s="241" t="s">
        <v>323</v>
      </c>
      <c r="E4" s="241"/>
      <c r="F4" s="241"/>
      <c r="G4" s="241"/>
      <c r="H4" s="241"/>
      <c r="I4" s="241"/>
      <c r="J4" s="241"/>
      <c r="K4" s="241"/>
      <c r="L4" s="241"/>
      <c r="M4" s="241"/>
      <c r="N4" s="41"/>
      <c r="O4" s="41"/>
      <c r="P4" s="41"/>
      <c r="Q4" s="41"/>
      <c r="R4" s="21"/>
    </row>
    <row r="5" spans="1:19" ht="15" x14ac:dyDescent="0.25">
      <c r="A5" s="150" t="s">
        <v>328</v>
      </c>
      <c r="B5" s="150"/>
      <c r="C5" s="150"/>
      <c r="D5" s="16"/>
      <c r="E5" s="16"/>
      <c r="F5" s="16"/>
      <c r="H5" s="16"/>
      <c r="I5" s="16"/>
      <c r="J5" s="16"/>
      <c r="K5" s="16"/>
      <c r="L5" s="16"/>
      <c r="M5" s="16"/>
      <c r="N5" s="150" t="s">
        <v>36</v>
      </c>
      <c r="O5" s="150"/>
      <c r="P5" s="150"/>
      <c r="Q5" s="150"/>
      <c r="R5" s="149"/>
    </row>
    <row r="6" spans="1:19" ht="15" x14ac:dyDescent="0.25">
      <c r="A6" s="150" t="s">
        <v>333</v>
      </c>
      <c r="B6" s="150"/>
      <c r="C6" s="146"/>
      <c r="D6" s="16"/>
      <c r="E6" s="16"/>
      <c r="H6" s="16"/>
      <c r="I6" s="215" t="s">
        <v>320</v>
      </c>
      <c r="J6" s="150"/>
      <c r="K6" s="150"/>
      <c r="L6" s="150"/>
      <c r="M6" s="155"/>
      <c r="N6" s="150" t="s">
        <v>38</v>
      </c>
      <c r="O6" s="153"/>
      <c r="P6" s="150"/>
      <c r="Q6" s="150"/>
      <c r="R6" s="150"/>
      <c r="S6" s="155"/>
    </row>
    <row r="7" spans="1:19" ht="15" x14ac:dyDescent="0.25">
      <c r="A7" s="150" t="s">
        <v>345</v>
      </c>
      <c r="B7" s="150"/>
      <c r="C7" s="150"/>
      <c r="D7" s="16"/>
      <c r="E7" s="16"/>
      <c r="F7" s="16"/>
      <c r="G7" s="16"/>
      <c r="H7" s="16"/>
      <c r="I7" s="150" t="s">
        <v>38</v>
      </c>
      <c r="J7" s="150"/>
      <c r="K7" s="150"/>
      <c r="L7" s="150"/>
      <c r="M7" s="155"/>
      <c r="N7" s="150" t="s">
        <v>313</v>
      </c>
      <c r="O7" s="150" t="s">
        <v>38</v>
      </c>
      <c r="P7" s="150"/>
      <c r="Q7" s="150"/>
      <c r="R7" s="150"/>
      <c r="S7" s="155"/>
    </row>
    <row r="8" spans="1:19" ht="15" x14ac:dyDescent="0.25">
      <c r="A8" s="142" t="s">
        <v>46</v>
      </c>
      <c r="B8" s="142"/>
      <c r="C8" s="142"/>
      <c r="D8" s="16"/>
      <c r="E8" s="148"/>
      <c r="F8" s="148"/>
      <c r="H8" s="148"/>
      <c r="I8" s="150" t="s">
        <v>312</v>
      </c>
      <c r="J8" s="150"/>
      <c r="K8" s="150"/>
      <c r="L8" s="150"/>
      <c r="M8" s="155"/>
      <c r="N8" s="142"/>
      <c r="O8" s="150" t="s">
        <v>312</v>
      </c>
      <c r="P8" s="150"/>
      <c r="Q8" s="150"/>
      <c r="R8" s="150"/>
      <c r="S8" s="155"/>
    </row>
    <row r="9" spans="1:19" ht="15" customHeight="1" x14ac:dyDescent="0.25">
      <c r="A9" s="142" t="s">
        <v>194</v>
      </c>
      <c r="B9" s="142"/>
      <c r="C9" s="142"/>
      <c r="D9" s="142"/>
      <c r="E9" s="148"/>
      <c r="F9" s="236" t="s">
        <v>25</v>
      </c>
      <c r="G9" s="236"/>
      <c r="H9" s="148"/>
      <c r="I9" s="148"/>
      <c r="J9" s="148"/>
      <c r="K9" s="148"/>
      <c r="L9" s="148"/>
      <c r="M9" s="148"/>
      <c r="N9" s="148"/>
      <c r="O9" s="148"/>
      <c r="P9" s="16"/>
      <c r="Q9" s="148"/>
      <c r="R9" s="149"/>
    </row>
    <row r="10" spans="1:19" ht="15" customHeight="1" x14ac:dyDescent="0.3">
      <c r="A10" s="142" t="s">
        <v>196</v>
      </c>
      <c r="B10" s="142"/>
      <c r="C10" s="142"/>
      <c r="D10" s="142"/>
      <c r="E10" s="16"/>
      <c r="F10" s="237" t="s">
        <v>260</v>
      </c>
      <c r="G10" s="237"/>
      <c r="H10" s="148"/>
      <c r="I10" s="148"/>
      <c r="J10" s="148"/>
      <c r="K10" s="148"/>
      <c r="L10" s="148"/>
      <c r="M10" s="148"/>
      <c r="N10" s="148"/>
      <c r="O10" s="148"/>
      <c r="P10" s="16"/>
      <c r="Q10" s="148"/>
      <c r="R10" s="149"/>
    </row>
    <row r="11" spans="1:19" ht="15" customHeight="1" x14ac:dyDescent="0.3">
      <c r="A11" s="242" t="s">
        <v>195</v>
      </c>
      <c r="B11" s="242"/>
      <c r="C11" s="242"/>
      <c r="D11" s="242"/>
      <c r="E11" s="16"/>
      <c r="F11" s="238" t="s">
        <v>344</v>
      </c>
      <c r="G11" s="238"/>
      <c r="H11" s="148"/>
      <c r="I11" s="148"/>
      <c r="J11" s="148"/>
      <c r="K11" s="148"/>
      <c r="L11" s="148"/>
      <c r="M11" s="148"/>
      <c r="N11" s="148"/>
      <c r="O11" s="148"/>
      <c r="P11" s="16"/>
      <c r="Q11" s="148"/>
      <c r="R11" s="149"/>
    </row>
    <row r="12" spans="1:19" ht="15" x14ac:dyDescent="0.25">
      <c r="A12" s="235" t="s">
        <v>198</v>
      </c>
      <c r="B12" s="235"/>
      <c r="C12" s="235"/>
      <c r="D12" s="235"/>
      <c r="E12" s="16"/>
      <c r="F12" s="16"/>
      <c r="H12" s="148"/>
      <c r="I12" s="148"/>
      <c r="J12" s="148"/>
      <c r="K12" s="148"/>
      <c r="L12" s="148"/>
      <c r="M12" s="148"/>
      <c r="N12" s="148"/>
      <c r="O12" s="148"/>
      <c r="P12" s="16"/>
      <c r="Q12" s="148"/>
      <c r="R12" s="16"/>
    </row>
    <row r="13" spans="1:19" ht="15" x14ac:dyDescent="0.25">
      <c r="A13" s="235" t="s">
        <v>197</v>
      </c>
      <c r="B13" s="235"/>
      <c r="C13" s="235"/>
      <c r="D13" s="235"/>
      <c r="E13" s="16"/>
      <c r="F13" s="16"/>
      <c r="H13" s="148"/>
      <c r="I13" s="148"/>
      <c r="J13" s="148"/>
      <c r="K13" s="148"/>
      <c r="L13" s="148"/>
      <c r="M13" s="148"/>
      <c r="N13" s="148"/>
      <c r="O13" s="148"/>
      <c r="P13" s="16"/>
      <c r="Q13" s="148"/>
      <c r="R13" s="16"/>
    </row>
    <row r="14" spans="1:19" ht="7.5" customHeight="1" x14ac:dyDescent="0.25">
      <c r="A14" s="235"/>
      <c r="B14" s="235"/>
      <c r="C14" s="235"/>
      <c r="D14" s="2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19" ht="13.5" customHeight="1" x14ac:dyDescent="0.2">
      <c r="A15" s="243" t="s">
        <v>22</v>
      </c>
      <c r="B15" s="243" t="s">
        <v>3</v>
      </c>
      <c r="C15" s="245" t="s">
        <v>2</v>
      </c>
      <c r="D15" s="245" t="s">
        <v>5</v>
      </c>
      <c r="E15" s="245" t="s">
        <v>6</v>
      </c>
      <c r="F15" s="245" t="s">
        <v>7</v>
      </c>
      <c r="G15" s="245" t="s">
        <v>33</v>
      </c>
      <c r="H15" s="245" t="s">
        <v>8</v>
      </c>
      <c r="I15" s="245"/>
      <c r="J15" s="245"/>
      <c r="K15" s="245"/>
      <c r="L15" s="247" t="s">
        <v>51</v>
      </c>
      <c r="M15" s="249" t="s">
        <v>1</v>
      </c>
      <c r="N15" s="243" t="s">
        <v>0</v>
      </c>
      <c r="O15" s="251" t="s">
        <v>199</v>
      </c>
      <c r="P15" s="251" t="s">
        <v>190</v>
      </c>
      <c r="Q15" s="243" t="s">
        <v>23</v>
      </c>
      <c r="R15" s="3"/>
    </row>
    <row r="16" spans="1:19" ht="13.5" customHeight="1" x14ac:dyDescent="0.2">
      <c r="A16" s="244"/>
      <c r="B16" s="244"/>
      <c r="C16" s="245"/>
      <c r="D16" s="245"/>
      <c r="E16" s="245"/>
      <c r="F16" s="245"/>
      <c r="G16" s="245"/>
      <c r="H16" s="144" t="s">
        <v>15</v>
      </c>
      <c r="I16" s="144" t="s">
        <v>15</v>
      </c>
      <c r="J16" s="144" t="s">
        <v>15</v>
      </c>
      <c r="K16" s="144" t="s">
        <v>9</v>
      </c>
      <c r="L16" s="248"/>
      <c r="M16" s="250"/>
      <c r="N16" s="244"/>
      <c r="O16" s="252"/>
      <c r="P16" s="252"/>
      <c r="Q16" s="244"/>
      <c r="R16" s="3"/>
    </row>
    <row r="17" spans="1:18" ht="25.5" customHeight="1" x14ac:dyDescent="0.3">
      <c r="A17" s="174">
        <v>1</v>
      </c>
      <c r="B17" s="214">
        <v>28</v>
      </c>
      <c r="C17" s="76" t="s">
        <v>86</v>
      </c>
      <c r="D17" s="47">
        <v>2005</v>
      </c>
      <c r="E17" s="50" t="s">
        <v>64</v>
      </c>
      <c r="F17" s="46" t="s">
        <v>65</v>
      </c>
      <c r="G17" s="49" t="s">
        <v>220</v>
      </c>
      <c r="H17" s="181">
        <v>0</v>
      </c>
      <c r="I17" s="181">
        <v>0</v>
      </c>
      <c r="J17" s="138"/>
      <c r="K17" s="182">
        <f t="shared" ref="K17:K29" si="0">H17+I17+J17</f>
        <v>0</v>
      </c>
      <c r="L17" s="33">
        <f>"0:0:30"*K17</f>
        <v>0</v>
      </c>
      <c r="M17" s="6">
        <v>1.8680555555555554E-2</v>
      </c>
      <c r="N17" s="53">
        <v>5.5555555555555497E-3</v>
      </c>
      <c r="O17" s="196">
        <v>7.5127314814814813E-3</v>
      </c>
      <c r="P17" s="175">
        <f t="shared" ref="P17:P29" si="1">O17+L17</f>
        <v>7.5127314814814813E-3</v>
      </c>
      <c r="Q17" s="175"/>
      <c r="R17" s="7"/>
    </row>
    <row r="18" spans="1:18" ht="25.5" customHeight="1" x14ac:dyDescent="0.3">
      <c r="A18" s="174">
        <v>2</v>
      </c>
      <c r="B18" s="214">
        <v>43</v>
      </c>
      <c r="C18" s="134" t="s">
        <v>88</v>
      </c>
      <c r="D18" s="47">
        <v>2006</v>
      </c>
      <c r="E18" s="47" t="s">
        <v>64</v>
      </c>
      <c r="F18" s="46" t="s">
        <v>68</v>
      </c>
      <c r="G18" s="49" t="s">
        <v>219</v>
      </c>
      <c r="H18" s="181">
        <v>1</v>
      </c>
      <c r="I18" s="181">
        <v>0</v>
      </c>
      <c r="J18" s="182"/>
      <c r="K18" s="182">
        <f t="shared" si="0"/>
        <v>1</v>
      </c>
      <c r="L18" s="33">
        <f>"0:0:30"*K18</f>
        <v>3.4722222222222224E-4</v>
      </c>
      <c r="M18" s="6">
        <v>1.5046296296296295E-2</v>
      </c>
      <c r="N18" s="53">
        <v>1.38888888888889E-3</v>
      </c>
      <c r="O18" s="196">
        <v>8.518518518518519E-3</v>
      </c>
      <c r="P18" s="175">
        <f t="shared" si="1"/>
        <v>8.8657407407407417E-3</v>
      </c>
      <c r="Q18" s="176">
        <f>O18-O17</f>
        <v>1.0057870370370377E-3</v>
      </c>
      <c r="R18" s="7"/>
    </row>
    <row r="19" spans="1:18" ht="25.5" customHeight="1" x14ac:dyDescent="0.3">
      <c r="A19" s="174">
        <v>3</v>
      </c>
      <c r="B19" s="214">
        <v>38</v>
      </c>
      <c r="C19" s="136" t="s">
        <v>90</v>
      </c>
      <c r="D19" s="50">
        <v>2005</v>
      </c>
      <c r="E19" s="50"/>
      <c r="F19" s="46" t="s">
        <v>85</v>
      </c>
      <c r="G19" s="139" t="s">
        <v>223</v>
      </c>
      <c r="H19" s="181">
        <v>0</v>
      </c>
      <c r="I19" s="181">
        <v>2</v>
      </c>
      <c r="J19" s="182"/>
      <c r="K19" s="182">
        <f t="shared" si="0"/>
        <v>2</v>
      </c>
      <c r="L19" s="33">
        <f>"0:0:30"*K19</f>
        <v>6.9444444444444447E-4</v>
      </c>
      <c r="M19" s="6">
        <v>2.3634259259259258E-2</v>
      </c>
      <c r="N19" s="53">
        <v>7.6388888888888904E-3</v>
      </c>
      <c r="O19" s="196">
        <v>8.6516203703703703E-3</v>
      </c>
      <c r="P19" s="178">
        <f t="shared" si="1"/>
        <v>9.346064814814814E-3</v>
      </c>
      <c r="Q19" s="176">
        <f>O19-O17</f>
        <v>1.1388888888888889E-3</v>
      </c>
      <c r="R19" s="7"/>
    </row>
    <row r="20" spans="1:18" ht="25.5" customHeight="1" x14ac:dyDescent="0.3">
      <c r="A20" s="174">
        <v>4</v>
      </c>
      <c r="B20" s="214">
        <v>29</v>
      </c>
      <c r="C20" s="136" t="s">
        <v>87</v>
      </c>
      <c r="D20" s="50">
        <v>2005</v>
      </c>
      <c r="E20" s="50"/>
      <c r="F20" s="46" t="s">
        <v>85</v>
      </c>
      <c r="G20" s="139" t="s">
        <v>223</v>
      </c>
      <c r="H20" s="181">
        <v>2</v>
      </c>
      <c r="I20" s="181">
        <v>0</v>
      </c>
      <c r="J20" s="182"/>
      <c r="K20" s="182">
        <f t="shared" si="0"/>
        <v>2</v>
      </c>
      <c r="L20" s="96"/>
      <c r="M20" s="6">
        <v>1.494212962962963E-2</v>
      </c>
      <c r="N20" s="10">
        <v>2.7777777777777779E-3</v>
      </c>
      <c r="O20" s="196">
        <v>8.697916666666668E-3</v>
      </c>
      <c r="P20" s="175">
        <f t="shared" si="1"/>
        <v>8.697916666666668E-3</v>
      </c>
      <c r="Q20" s="176">
        <f>O20-O17</f>
        <v>1.1851851851851867E-3</v>
      </c>
      <c r="R20" s="7"/>
    </row>
    <row r="21" spans="1:18" ht="25.5" customHeight="1" x14ac:dyDescent="0.3">
      <c r="A21" s="174">
        <v>5</v>
      </c>
      <c r="B21" s="214">
        <v>39</v>
      </c>
      <c r="C21" s="134" t="s">
        <v>265</v>
      </c>
      <c r="D21" s="47">
        <v>2005</v>
      </c>
      <c r="E21" s="47" t="s">
        <v>64</v>
      </c>
      <c r="F21" s="46" t="s">
        <v>68</v>
      </c>
      <c r="G21" s="49" t="s">
        <v>219</v>
      </c>
      <c r="H21" s="181">
        <v>1</v>
      </c>
      <c r="I21" s="181">
        <v>1</v>
      </c>
      <c r="J21" s="138"/>
      <c r="K21" s="182">
        <f t="shared" si="0"/>
        <v>2</v>
      </c>
      <c r="L21" s="33">
        <f>"0:0:30"*K21</f>
        <v>6.9444444444444447E-4</v>
      </c>
      <c r="M21" s="6">
        <v>2.2743055555555555E-2</v>
      </c>
      <c r="N21" s="53">
        <v>8.6805555555555507E-3</v>
      </c>
      <c r="O21" s="196">
        <v>8.7986111111111112E-3</v>
      </c>
      <c r="P21" s="175">
        <f t="shared" si="1"/>
        <v>9.4930555555555549E-3</v>
      </c>
      <c r="Q21" s="176">
        <f>O21-O17</f>
        <v>1.2858796296296299E-3</v>
      </c>
      <c r="R21" s="7"/>
    </row>
    <row r="22" spans="1:18" ht="25.5" customHeight="1" x14ac:dyDescent="0.3">
      <c r="A22" s="174">
        <v>6</v>
      </c>
      <c r="B22" s="214">
        <v>33</v>
      </c>
      <c r="C22" s="134" t="s">
        <v>89</v>
      </c>
      <c r="D22" s="47">
        <v>2006</v>
      </c>
      <c r="E22" s="47" t="s">
        <v>64</v>
      </c>
      <c r="F22" s="46" t="s">
        <v>68</v>
      </c>
      <c r="G22" s="49" t="s">
        <v>219</v>
      </c>
      <c r="H22" s="181">
        <v>1</v>
      </c>
      <c r="I22" s="181">
        <v>3</v>
      </c>
      <c r="J22" s="182"/>
      <c r="K22" s="182">
        <f t="shared" si="0"/>
        <v>4</v>
      </c>
      <c r="L22" s="33">
        <f>"0:0:30"*K22</f>
        <v>1.3888888888888889E-3</v>
      </c>
      <c r="M22" s="6">
        <v>1.8472222222222223E-2</v>
      </c>
      <c r="N22" s="53">
        <v>7.9861111111111105E-3</v>
      </c>
      <c r="O22" s="196">
        <v>9.028935185185185E-3</v>
      </c>
      <c r="P22" s="175">
        <f t="shared" si="1"/>
        <v>1.0417824074074074E-2</v>
      </c>
      <c r="Q22" s="176">
        <f>O22-O17</f>
        <v>1.5162037037037036E-3</v>
      </c>
      <c r="R22" s="7"/>
    </row>
    <row r="23" spans="1:18" ht="25.5" customHeight="1" x14ac:dyDescent="0.3">
      <c r="A23" s="174">
        <v>7</v>
      </c>
      <c r="B23" s="214">
        <v>31</v>
      </c>
      <c r="C23" s="134" t="s">
        <v>264</v>
      </c>
      <c r="D23" s="47">
        <v>2005</v>
      </c>
      <c r="E23" s="47" t="s">
        <v>161</v>
      </c>
      <c r="F23" s="46" t="s">
        <v>68</v>
      </c>
      <c r="G23" s="49" t="s">
        <v>219</v>
      </c>
      <c r="H23" s="181">
        <v>0</v>
      </c>
      <c r="I23" s="181">
        <v>1</v>
      </c>
      <c r="J23" s="182"/>
      <c r="K23" s="182">
        <f t="shared" si="0"/>
        <v>1</v>
      </c>
      <c r="L23" s="33">
        <f>"0:0:30"*K23</f>
        <v>3.4722222222222224E-4</v>
      </c>
      <c r="M23" s="10">
        <v>1.4016203703703704E-2</v>
      </c>
      <c r="N23" s="53">
        <v>3.4722222222222224E-4</v>
      </c>
      <c r="O23" s="196">
        <v>9.0312500000000011E-3</v>
      </c>
      <c r="P23" s="175">
        <f t="shared" si="1"/>
        <v>9.3784722222222238E-3</v>
      </c>
      <c r="Q23" s="176">
        <f>O23-O17</f>
        <v>1.5185185185185197E-3</v>
      </c>
      <c r="R23" s="7"/>
    </row>
    <row r="24" spans="1:18" ht="25.5" customHeight="1" x14ac:dyDescent="0.3">
      <c r="A24" s="174">
        <v>8</v>
      </c>
      <c r="B24" s="214">
        <v>42</v>
      </c>
      <c r="C24" s="136" t="s">
        <v>269</v>
      </c>
      <c r="D24" s="50">
        <v>2005</v>
      </c>
      <c r="E24" s="50" t="s">
        <v>159</v>
      </c>
      <c r="F24" s="46" t="s">
        <v>255</v>
      </c>
      <c r="G24" s="139" t="s">
        <v>268</v>
      </c>
      <c r="H24" s="181">
        <v>2</v>
      </c>
      <c r="I24" s="181">
        <v>2</v>
      </c>
      <c r="J24" s="182"/>
      <c r="K24" s="182">
        <f t="shared" si="0"/>
        <v>4</v>
      </c>
      <c r="L24" s="33">
        <f>"0:0:30"*K24</f>
        <v>1.3888888888888889E-3</v>
      </c>
      <c r="M24" s="6">
        <v>1.758101851851852E-2</v>
      </c>
      <c r="N24" s="53">
        <v>5.2083333333333296E-3</v>
      </c>
      <c r="O24" s="196">
        <v>9.1898148148148139E-3</v>
      </c>
      <c r="P24" s="175">
        <f t="shared" si="1"/>
        <v>1.0578703703703703E-2</v>
      </c>
      <c r="Q24" s="176">
        <f>O24-O17</f>
        <v>1.6770833333333325E-3</v>
      </c>
      <c r="R24" s="7"/>
    </row>
    <row r="25" spans="1:18" ht="25.5" customHeight="1" x14ac:dyDescent="0.3">
      <c r="A25" s="174">
        <v>9</v>
      </c>
      <c r="B25" s="214">
        <v>30</v>
      </c>
      <c r="C25" s="136" t="s">
        <v>267</v>
      </c>
      <c r="D25" s="50">
        <v>2006</v>
      </c>
      <c r="E25" s="50" t="s">
        <v>159</v>
      </c>
      <c r="F25" s="46" t="s">
        <v>255</v>
      </c>
      <c r="G25" s="139" t="s">
        <v>268</v>
      </c>
      <c r="H25" s="181">
        <v>3</v>
      </c>
      <c r="I25" s="181">
        <v>3</v>
      </c>
      <c r="J25" s="182"/>
      <c r="K25" s="182">
        <f t="shared" si="0"/>
        <v>6</v>
      </c>
      <c r="L25" s="33">
        <f>"0:0:30"*K25</f>
        <v>2.0833333333333333E-3</v>
      </c>
      <c r="M25" s="6">
        <v>1.7604166666666667E-2</v>
      </c>
      <c r="N25" s="53">
        <v>4.1666666666666597E-3</v>
      </c>
      <c r="O25" s="196">
        <v>9.7569444444444448E-3</v>
      </c>
      <c r="P25" s="175">
        <f t="shared" si="1"/>
        <v>1.1840277777777778E-2</v>
      </c>
      <c r="Q25" s="176">
        <f>O25-O17</f>
        <v>2.2442129629629635E-3</v>
      </c>
      <c r="R25" s="7"/>
    </row>
    <row r="26" spans="1:18" ht="25.5" customHeight="1" x14ac:dyDescent="0.3">
      <c r="A26" s="174">
        <v>10</v>
      </c>
      <c r="B26" s="214">
        <v>35</v>
      </c>
      <c r="C26" s="134" t="s">
        <v>91</v>
      </c>
      <c r="D26" s="47">
        <v>2006</v>
      </c>
      <c r="E26" s="47" t="s">
        <v>161</v>
      </c>
      <c r="F26" s="46" t="s">
        <v>68</v>
      </c>
      <c r="G26" s="49" t="s">
        <v>219</v>
      </c>
      <c r="H26" s="181">
        <v>3</v>
      </c>
      <c r="I26" s="181">
        <v>1</v>
      </c>
      <c r="J26" s="182"/>
      <c r="K26" s="182">
        <f t="shared" si="0"/>
        <v>4</v>
      </c>
      <c r="L26" s="33"/>
      <c r="M26" s="6">
        <v>2.1180555555555553E-2</v>
      </c>
      <c r="N26" s="53">
        <v>7.9861111111111122E-3</v>
      </c>
      <c r="O26" s="196">
        <v>1.0082175925925925E-2</v>
      </c>
      <c r="P26" s="175">
        <f t="shared" si="1"/>
        <v>1.0082175925925925E-2</v>
      </c>
      <c r="Q26" s="176">
        <f>O26-O17</f>
        <v>2.5694444444444436E-3</v>
      </c>
      <c r="R26" s="7"/>
    </row>
    <row r="27" spans="1:18" ht="25.5" customHeight="1" x14ac:dyDescent="0.3">
      <c r="A27" s="174">
        <v>11</v>
      </c>
      <c r="B27" s="214">
        <v>34</v>
      </c>
      <c r="C27" s="134" t="s">
        <v>263</v>
      </c>
      <c r="D27" s="47">
        <v>2006</v>
      </c>
      <c r="E27" s="47"/>
      <c r="F27" s="46" t="s">
        <v>239</v>
      </c>
      <c r="G27" s="67" t="s">
        <v>240</v>
      </c>
      <c r="H27" s="181">
        <v>4</v>
      </c>
      <c r="I27" s="181">
        <v>4</v>
      </c>
      <c r="J27" s="182"/>
      <c r="K27" s="182">
        <f t="shared" si="0"/>
        <v>8</v>
      </c>
      <c r="L27" s="33">
        <f>"0:0:30"*K27</f>
        <v>2.7777777777777779E-3</v>
      </c>
      <c r="M27" s="6">
        <v>1.4502314814814815E-2</v>
      </c>
      <c r="N27" s="53">
        <v>2.43055555555555E-3</v>
      </c>
      <c r="O27" s="196">
        <v>1.0524305555555556E-2</v>
      </c>
      <c r="P27" s="175">
        <f t="shared" si="1"/>
        <v>1.3302083333333334E-2</v>
      </c>
      <c r="Q27" s="176">
        <f>O27-O17</f>
        <v>3.0115740740740745E-3</v>
      </c>
      <c r="R27" s="7"/>
    </row>
    <row r="28" spans="1:18" ht="25.5" customHeight="1" x14ac:dyDescent="0.3">
      <c r="A28" s="174">
        <v>12</v>
      </c>
      <c r="B28" s="214">
        <v>32</v>
      </c>
      <c r="C28" s="134" t="s">
        <v>261</v>
      </c>
      <c r="D28" s="47">
        <v>2005</v>
      </c>
      <c r="E28" s="47"/>
      <c r="F28" s="46" t="s">
        <v>262</v>
      </c>
      <c r="G28" s="67" t="s">
        <v>240</v>
      </c>
      <c r="H28" s="181">
        <v>5</v>
      </c>
      <c r="I28" s="181">
        <v>3</v>
      </c>
      <c r="J28" s="182"/>
      <c r="K28" s="182">
        <f t="shared" si="0"/>
        <v>8</v>
      </c>
      <c r="L28" s="33">
        <f>"0:0:30"*K28</f>
        <v>2.7777777777777779E-3</v>
      </c>
      <c r="M28" s="6">
        <v>1.861111111111111E-2</v>
      </c>
      <c r="N28" s="53">
        <v>7.2916666666666598E-3</v>
      </c>
      <c r="O28" s="196">
        <v>1.1366898148148147E-2</v>
      </c>
      <c r="P28" s="175">
        <f t="shared" si="1"/>
        <v>1.4144675925925925E-2</v>
      </c>
      <c r="Q28" s="176">
        <f>O28-O17</f>
        <v>3.8541666666666655E-3</v>
      </c>
      <c r="R28" s="7"/>
    </row>
    <row r="29" spans="1:18" ht="25.5" customHeight="1" x14ac:dyDescent="0.3">
      <c r="A29" s="174">
        <v>13</v>
      </c>
      <c r="B29" s="214">
        <v>40</v>
      </c>
      <c r="C29" s="136" t="s">
        <v>270</v>
      </c>
      <c r="D29" s="50">
        <v>2006</v>
      </c>
      <c r="E29" s="50" t="s">
        <v>75</v>
      </c>
      <c r="F29" s="46" t="s">
        <v>216</v>
      </c>
      <c r="G29" s="139" t="s">
        <v>224</v>
      </c>
      <c r="H29" s="181">
        <v>5</v>
      </c>
      <c r="I29" s="181">
        <v>4</v>
      </c>
      <c r="J29" s="182"/>
      <c r="K29" s="182">
        <f t="shared" si="0"/>
        <v>9</v>
      </c>
      <c r="L29" s="33">
        <f>"0:0:30"*K29</f>
        <v>3.1250000000000002E-3</v>
      </c>
      <c r="M29" s="6">
        <v>1.6238425925925924E-2</v>
      </c>
      <c r="N29" s="53">
        <v>3.1250000000000002E-3</v>
      </c>
      <c r="O29" s="196">
        <v>1.1471064814814816E-2</v>
      </c>
      <c r="P29" s="175">
        <f t="shared" si="1"/>
        <v>1.4596064814814815E-2</v>
      </c>
      <c r="Q29" s="176">
        <f>O29-O17</f>
        <v>3.9583333333333345E-3</v>
      </c>
      <c r="R29" s="7"/>
    </row>
    <row r="30" spans="1:18" ht="25.5" customHeight="1" x14ac:dyDescent="0.35">
      <c r="A30" s="174"/>
      <c r="B30" s="214"/>
      <c r="C30" s="228" t="s">
        <v>341</v>
      </c>
      <c r="D30" s="47"/>
      <c r="E30" s="47"/>
      <c r="F30" s="46"/>
      <c r="G30" s="49"/>
      <c r="H30" s="181"/>
      <c r="I30" s="181"/>
      <c r="J30" s="182"/>
      <c r="K30" s="182"/>
      <c r="L30" s="33"/>
      <c r="M30" s="6"/>
      <c r="N30" s="53"/>
      <c r="O30" s="175"/>
      <c r="P30" s="175"/>
      <c r="Q30" s="176"/>
      <c r="R30" s="7"/>
    </row>
    <row r="31" spans="1:18" ht="25.5" customHeight="1" x14ac:dyDescent="0.3">
      <c r="A31" s="174"/>
      <c r="B31" s="224">
        <v>37</v>
      </c>
      <c r="C31" s="136" t="s">
        <v>271</v>
      </c>
      <c r="D31" s="50">
        <v>2005</v>
      </c>
      <c r="E31" s="50"/>
      <c r="F31" s="46" t="s">
        <v>68</v>
      </c>
      <c r="G31" s="49" t="s">
        <v>219</v>
      </c>
      <c r="H31" s="181"/>
      <c r="I31" s="181"/>
      <c r="J31" s="182"/>
      <c r="K31" s="182"/>
      <c r="L31" s="33"/>
      <c r="M31" s="6"/>
      <c r="N31" s="53"/>
      <c r="O31" s="175"/>
      <c r="P31" s="175"/>
      <c r="Q31" s="176"/>
      <c r="R31" s="7"/>
    </row>
    <row r="32" spans="1:18" ht="25.5" customHeight="1" x14ac:dyDescent="0.3">
      <c r="A32" s="174"/>
      <c r="B32" s="224">
        <v>41</v>
      </c>
      <c r="C32" s="76" t="s">
        <v>266</v>
      </c>
      <c r="D32" s="47">
        <v>2005</v>
      </c>
      <c r="E32" s="48"/>
      <c r="F32" s="46" t="s">
        <v>68</v>
      </c>
      <c r="G32" s="49" t="s">
        <v>219</v>
      </c>
      <c r="H32" s="181"/>
      <c r="I32" s="181"/>
      <c r="J32" s="182"/>
      <c r="K32" s="182"/>
      <c r="L32" s="33"/>
      <c r="M32" s="6"/>
      <c r="N32" s="53"/>
      <c r="O32" s="175"/>
      <c r="P32" s="175"/>
      <c r="Q32" s="176"/>
      <c r="R32" s="7"/>
    </row>
    <row r="33" spans="1:28" ht="6.75" customHeight="1" x14ac:dyDescent="0.3">
      <c r="A33" s="206"/>
      <c r="B33" s="219"/>
      <c r="C33" s="226"/>
      <c r="D33" s="205"/>
      <c r="E33" s="205"/>
      <c r="F33" s="162"/>
      <c r="G33" s="163"/>
      <c r="H33" s="191"/>
      <c r="I33" s="191"/>
      <c r="J33" s="189"/>
      <c r="K33" s="189"/>
      <c r="L33" s="164"/>
      <c r="M33" s="165"/>
      <c r="N33" s="166"/>
      <c r="O33" s="227"/>
      <c r="P33" s="227"/>
      <c r="Q33" s="193"/>
      <c r="R33" s="7"/>
    </row>
    <row r="34" spans="1:28" ht="25.5" hidden="1" customHeight="1" x14ac:dyDescent="0.3">
      <c r="A34" s="206"/>
      <c r="B34" s="219"/>
      <c r="C34" s="226"/>
      <c r="D34" s="205"/>
      <c r="E34" s="205"/>
      <c r="F34" s="162"/>
      <c r="G34" s="163"/>
      <c r="H34" s="191"/>
      <c r="I34" s="191"/>
      <c r="J34" s="189"/>
      <c r="K34" s="189"/>
      <c r="L34" s="164"/>
      <c r="M34" s="165"/>
      <c r="N34" s="166"/>
      <c r="O34" s="227"/>
      <c r="P34" s="227"/>
      <c r="Q34" s="193"/>
      <c r="R34" s="7"/>
    </row>
    <row r="35" spans="1:28" ht="27.75" customHeight="1" x14ac:dyDescent="0.25">
      <c r="B35" s="143" t="s">
        <v>29</v>
      </c>
      <c r="C35" s="143"/>
      <c r="D35" s="246" t="s">
        <v>42</v>
      </c>
      <c r="E35" s="246"/>
      <c r="F35" s="39" t="s">
        <v>225</v>
      </c>
      <c r="G35" s="40"/>
      <c r="H35" s="40"/>
      <c r="I35" s="39"/>
      <c r="J35" s="32"/>
      <c r="K35" s="32"/>
      <c r="L35" s="147"/>
      <c r="R35" s="142"/>
      <c r="U35" s="1"/>
      <c r="V35" s="1"/>
      <c r="W35" s="242"/>
      <c r="X35" s="242"/>
      <c r="Y35" s="242"/>
      <c r="Z35" s="242"/>
      <c r="AA35" s="142"/>
      <c r="AB35" s="148"/>
    </row>
    <row r="36" spans="1:28" ht="16.5" customHeight="1" x14ac:dyDescent="0.25">
      <c r="B36" s="253" t="s">
        <v>34</v>
      </c>
      <c r="C36" s="253"/>
      <c r="D36" s="40"/>
      <c r="E36" s="141"/>
      <c r="F36" s="141"/>
      <c r="G36" s="40"/>
      <c r="H36" s="40"/>
      <c r="I36" s="40"/>
      <c r="R36" s="142"/>
    </row>
    <row r="37" spans="1:28" ht="12" customHeight="1" x14ac:dyDescent="0.25">
      <c r="B37" s="143"/>
      <c r="C37" s="143"/>
      <c r="D37" s="40"/>
      <c r="E37" s="141"/>
      <c r="F37" s="141"/>
      <c r="G37" s="40"/>
      <c r="H37" s="40"/>
      <c r="I37" s="40"/>
      <c r="R37" s="142"/>
    </row>
    <row r="38" spans="1:28" ht="21" customHeight="1" x14ac:dyDescent="0.25">
      <c r="B38" s="143" t="s">
        <v>31</v>
      </c>
      <c r="C38" s="143"/>
      <c r="D38" s="246" t="s">
        <v>42</v>
      </c>
      <c r="E38" s="246"/>
      <c r="F38" s="140" t="s">
        <v>226</v>
      </c>
      <c r="G38" s="40"/>
      <c r="H38" s="140"/>
      <c r="I38" s="140"/>
      <c r="J38" s="150"/>
      <c r="K38" s="150"/>
      <c r="L38" s="146"/>
      <c r="R38" s="142"/>
    </row>
    <row r="39" spans="1:28" ht="18.75" customHeight="1" x14ac:dyDescent="0.25">
      <c r="B39" s="253" t="s">
        <v>227</v>
      </c>
      <c r="C39" s="253"/>
      <c r="D39" s="143"/>
      <c r="E39" s="143"/>
      <c r="F39" s="143"/>
      <c r="G39" s="143"/>
      <c r="H39" s="143"/>
      <c r="I39" s="143"/>
      <c r="J39" s="142"/>
      <c r="K39" s="142"/>
      <c r="L39" s="142"/>
      <c r="R39" s="142"/>
    </row>
    <row r="40" spans="1:28" ht="15.75" x14ac:dyDescent="0.25">
      <c r="B40" s="34"/>
      <c r="C40" s="34"/>
      <c r="D40" s="254"/>
      <c r="E40" s="254"/>
      <c r="F40" s="254"/>
      <c r="G40" s="254"/>
      <c r="H40" s="254"/>
      <c r="I40" s="254"/>
      <c r="J40" s="142"/>
      <c r="K40" s="12"/>
      <c r="L40" s="12"/>
      <c r="R40" s="142"/>
    </row>
    <row r="41" spans="1:28" ht="15.75" x14ac:dyDescent="0.25">
      <c r="B41" s="40"/>
      <c r="C41" s="40"/>
      <c r="D41" s="246"/>
      <c r="E41" s="246"/>
      <c r="F41" s="246"/>
      <c r="G41" s="246"/>
      <c r="H41" s="246"/>
      <c r="I41" s="246"/>
      <c r="J41" s="148"/>
      <c r="K41" s="13"/>
      <c r="L41" s="13"/>
      <c r="R41" s="148"/>
    </row>
    <row r="42" spans="1:28" ht="15" x14ac:dyDescent="0.25">
      <c r="D42" s="242"/>
      <c r="E42" s="242"/>
      <c r="F42" s="242"/>
      <c r="G42" s="242"/>
      <c r="H42" s="142"/>
      <c r="I42" s="148"/>
      <c r="J42" s="148"/>
      <c r="K42" s="13"/>
      <c r="L42" s="13"/>
      <c r="R42" s="148"/>
    </row>
    <row r="43" spans="1:28" ht="20.25" customHeight="1" x14ac:dyDescent="0.25">
      <c r="H43" s="142"/>
      <c r="I43" s="148"/>
      <c r="J43" s="148"/>
      <c r="K43" s="13"/>
      <c r="L43" s="13"/>
      <c r="R43" s="148"/>
      <c r="S43" s="142"/>
    </row>
    <row r="44" spans="1:28" ht="6.75" customHeight="1" x14ac:dyDescent="0.25">
      <c r="B44" s="242"/>
      <c r="C44" s="242"/>
      <c r="D44" s="242"/>
      <c r="E44" s="242"/>
      <c r="F44" s="242"/>
      <c r="G44" s="242"/>
      <c r="H44" s="142"/>
      <c r="I44" s="148"/>
      <c r="J44" s="148"/>
      <c r="K44" s="13"/>
      <c r="L44" s="13"/>
      <c r="S44" s="142"/>
    </row>
    <row r="45" spans="1:28" ht="15" x14ac:dyDescent="0.25">
      <c r="B45" s="242"/>
      <c r="C45" s="242"/>
      <c r="D45" s="242"/>
      <c r="E45" s="242"/>
      <c r="F45" s="242"/>
      <c r="G45" s="242"/>
      <c r="H45" s="9"/>
      <c r="K45" s="13"/>
      <c r="L45" s="13"/>
      <c r="S45" s="142"/>
    </row>
    <row r="46" spans="1:28" ht="6.75" customHeight="1" x14ac:dyDescent="0.2"/>
  </sheetData>
  <sortState ref="B18:O29">
    <sortCondition ref="O17:O29"/>
  </sortState>
  <mergeCells count="35">
    <mergeCell ref="B44:G44"/>
    <mergeCell ref="B45:G45"/>
    <mergeCell ref="B36:C36"/>
    <mergeCell ref="D38:E38"/>
    <mergeCell ref="B39:C39"/>
    <mergeCell ref="D40:I40"/>
    <mergeCell ref="D41:I41"/>
    <mergeCell ref="D42:G42"/>
    <mergeCell ref="D35:E35"/>
    <mergeCell ref="W35:Z35"/>
    <mergeCell ref="E15:E16"/>
    <mergeCell ref="F15:F16"/>
    <mergeCell ref="G15:G16"/>
    <mergeCell ref="H15:K15"/>
    <mergeCell ref="L15:L16"/>
    <mergeCell ref="M15:M16"/>
    <mergeCell ref="N15:N16"/>
    <mergeCell ref="O15:O16"/>
    <mergeCell ref="P15:P16"/>
    <mergeCell ref="Q15:Q16"/>
    <mergeCell ref="A13:D13"/>
    <mergeCell ref="A14:D14"/>
    <mergeCell ref="A15:A16"/>
    <mergeCell ref="B15:B16"/>
    <mergeCell ref="C15:C16"/>
    <mergeCell ref="D15:D16"/>
    <mergeCell ref="A12:D12"/>
    <mergeCell ref="F9:G9"/>
    <mergeCell ref="F10:G10"/>
    <mergeCell ref="F11:G11"/>
    <mergeCell ref="A1:Q1"/>
    <mergeCell ref="A2:Q2"/>
    <mergeCell ref="A3:Q3"/>
    <mergeCell ref="D4:M4"/>
    <mergeCell ref="A11:D11"/>
  </mergeCells>
  <pageMargins left="0.98425196850393704" right="0.98425196850393704" top="0.59055118110236227" bottom="0" header="0.11811023622047245" footer="0.11811023622047245"/>
  <pageSetup paperSize="9"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44"/>
  <sheetViews>
    <sheetView tabSelected="1" zoomScale="90" zoomScaleNormal="90" zoomScaleSheetLayoutView="100" workbookViewId="0">
      <selection activeCell="U28" sqref="U28"/>
    </sheetView>
  </sheetViews>
  <sheetFormatPr defaultRowHeight="12.75" x14ac:dyDescent="0.2"/>
  <cols>
    <col min="1" max="2" width="6" style="1" customWidth="1"/>
    <col min="3" max="3" width="28.140625" style="1" customWidth="1"/>
    <col min="4" max="4" width="13" style="1" customWidth="1"/>
    <col min="5" max="5" width="9" style="151" customWidth="1"/>
    <col min="6" max="6" width="27.28515625" style="151" customWidth="1"/>
    <col min="7" max="7" width="30" style="1" customWidth="1"/>
    <col min="8" max="11" width="6.42578125" style="1" customWidth="1"/>
    <col min="12" max="12" width="5.7109375" style="1" customWidth="1"/>
    <col min="13" max="13" width="7.7109375" style="1" hidden="1" customWidth="1"/>
    <col min="14" max="14" width="10.42578125" style="13" hidden="1" customWidth="1"/>
    <col min="15" max="15" width="9.140625" style="151" hidden="1" customWidth="1"/>
    <col min="16" max="16" width="12.85546875" style="4" customWidth="1"/>
    <col min="17" max="17" width="12.42578125" style="22" hidden="1" customWidth="1"/>
    <col min="18" max="18" width="11.28515625" style="4" customWidth="1"/>
    <col min="19" max="19" width="6.85546875" style="1" customWidth="1"/>
  </cols>
  <sheetData>
    <row r="1" spans="1:19" ht="16.5" customHeight="1" x14ac:dyDescent="0.2">
      <c r="A1" s="239" t="s">
        <v>17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</row>
    <row r="2" spans="1:19" ht="16.5" customHeight="1" x14ac:dyDescent="0.2">
      <c r="A2" s="239" t="s">
        <v>24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</row>
    <row r="3" spans="1:19" ht="16.5" customHeight="1" x14ac:dyDescent="0.2">
      <c r="A3" s="239" t="s">
        <v>26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</row>
    <row r="4" spans="1:19" ht="60" customHeight="1" x14ac:dyDescent="0.2">
      <c r="B4" s="41"/>
      <c r="C4" s="41"/>
      <c r="D4" s="255" t="s">
        <v>192</v>
      </c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41"/>
      <c r="P4" s="41"/>
      <c r="Q4" s="41"/>
      <c r="R4" s="41"/>
      <c r="S4" s="21"/>
    </row>
    <row r="5" spans="1:19" ht="15" x14ac:dyDescent="0.25">
      <c r="A5" s="150" t="s">
        <v>328</v>
      </c>
      <c r="B5" s="150"/>
      <c r="C5" s="150"/>
      <c r="D5" s="16"/>
      <c r="E5" s="16"/>
      <c r="F5" s="16"/>
      <c r="H5" s="150" t="s">
        <v>320</v>
      </c>
      <c r="I5" s="150"/>
      <c r="J5" s="150"/>
      <c r="K5" s="150"/>
      <c r="L5" s="150"/>
      <c r="M5" s="155"/>
      <c r="N5" s="150" t="s">
        <v>36</v>
      </c>
      <c r="O5" s="150"/>
      <c r="P5" s="150"/>
      <c r="Q5" s="150"/>
      <c r="R5" s="150"/>
      <c r="S5" s="149"/>
    </row>
    <row r="6" spans="1:19" ht="15" x14ac:dyDescent="0.25">
      <c r="A6" s="150" t="s">
        <v>272</v>
      </c>
      <c r="B6" s="150"/>
      <c r="C6" s="146"/>
      <c r="D6" s="16"/>
      <c r="E6" s="16"/>
      <c r="H6" s="150" t="s">
        <v>38</v>
      </c>
      <c r="I6" s="150"/>
      <c r="J6" s="150"/>
      <c r="K6" s="150"/>
      <c r="L6" s="150"/>
      <c r="M6" s="155"/>
      <c r="N6" s="150" t="s">
        <v>38</v>
      </c>
      <c r="O6" s="150"/>
      <c r="P6" s="150"/>
      <c r="Q6" s="150"/>
      <c r="R6" s="150"/>
      <c r="S6" s="149"/>
    </row>
    <row r="7" spans="1:19" ht="15" x14ac:dyDescent="0.25">
      <c r="A7" s="150" t="s">
        <v>346</v>
      </c>
      <c r="B7" s="150"/>
      <c r="C7" s="150"/>
      <c r="D7" s="16"/>
      <c r="E7" s="16"/>
      <c r="F7" s="16"/>
      <c r="G7" s="16"/>
      <c r="H7" s="150" t="s">
        <v>312</v>
      </c>
      <c r="I7" s="150"/>
      <c r="J7" s="150"/>
      <c r="K7" s="150"/>
      <c r="L7" s="150"/>
      <c r="M7" s="155"/>
      <c r="N7" s="150" t="s">
        <v>312</v>
      </c>
      <c r="O7" s="150"/>
      <c r="P7" s="150"/>
      <c r="Q7" s="150"/>
      <c r="R7" s="150"/>
      <c r="S7" s="149"/>
    </row>
    <row r="8" spans="1:19" ht="15" x14ac:dyDescent="0.25">
      <c r="A8" s="142" t="s">
        <v>46</v>
      </c>
      <c r="B8" s="142"/>
      <c r="C8" s="142"/>
      <c r="D8" s="16"/>
      <c r="E8" s="148"/>
      <c r="F8" s="148"/>
      <c r="H8" s="148"/>
      <c r="I8" s="148"/>
      <c r="J8" s="148"/>
      <c r="K8" s="148"/>
      <c r="L8" s="148"/>
      <c r="M8" s="148"/>
      <c r="N8" s="148"/>
      <c r="O8" s="142"/>
      <c r="P8" s="142"/>
      <c r="Q8" s="150"/>
      <c r="R8" s="142"/>
      <c r="S8" s="149"/>
    </row>
    <row r="9" spans="1:19" ht="15" customHeight="1" x14ac:dyDescent="0.25">
      <c r="A9" s="142" t="s">
        <v>194</v>
      </c>
      <c r="B9" s="142"/>
      <c r="C9" s="142"/>
      <c r="D9" s="142"/>
      <c r="E9" s="148"/>
      <c r="F9" s="236" t="s">
        <v>25</v>
      </c>
      <c r="G9" s="236"/>
      <c r="H9" s="148"/>
      <c r="I9" s="148"/>
      <c r="J9" s="148"/>
      <c r="K9" s="148"/>
      <c r="L9" s="148"/>
      <c r="M9" s="148"/>
      <c r="N9" s="148"/>
      <c r="O9" s="148"/>
      <c r="P9" s="148"/>
      <c r="Q9" s="16"/>
      <c r="R9" s="148"/>
      <c r="S9" s="149"/>
    </row>
    <row r="10" spans="1:19" ht="15" customHeight="1" x14ac:dyDescent="0.3">
      <c r="A10" s="142" t="s">
        <v>196</v>
      </c>
      <c r="B10" s="142"/>
      <c r="C10" s="142"/>
      <c r="D10" s="142"/>
      <c r="E10" s="16"/>
      <c r="F10" s="237" t="s">
        <v>41</v>
      </c>
      <c r="G10" s="237"/>
      <c r="H10" s="148"/>
      <c r="I10" s="148"/>
      <c r="J10" s="148"/>
      <c r="K10" s="148"/>
      <c r="L10" s="148"/>
      <c r="M10" s="148"/>
      <c r="N10" s="148"/>
      <c r="O10" s="148"/>
      <c r="P10" s="148"/>
      <c r="Q10" s="16"/>
      <c r="R10" s="148"/>
      <c r="S10" s="149"/>
    </row>
    <row r="11" spans="1:19" ht="15" customHeight="1" x14ac:dyDescent="0.3">
      <c r="A11" s="242" t="s">
        <v>195</v>
      </c>
      <c r="B11" s="242"/>
      <c r="C11" s="242"/>
      <c r="D11" s="242"/>
      <c r="E11" s="16"/>
      <c r="F11" s="238" t="s">
        <v>340</v>
      </c>
      <c r="G11" s="238"/>
      <c r="H11" s="148"/>
      <c r="I11" s="148"/>
      <c r="J11" s="148"/>
      <c r="K11" s="148"/>
      <c r="L11" s="148"/>
      <c r="M11" s="148"/>
      <c r="N11" s="148"/>
      <c r="O11" s="148"/>
      <c r="P11" s="148"/>
      <c r="Q11" s="16"/>
      <c r="R11" s="148"/>
      <c r="S11" s="149"/>
    </row>
    <row r="12" spans="1:19" ht="15" x14ac:dyDescent="0.25">
      <c r="A12" s="235" t="s">
        <v>273</v>
      </c>
      <c r="B12" s="235"/>
      <c r="C12" s="235"/>
      <c r="D12" s="235"/>
      <c r="E12" s="16"/>
      <c r="F12" s="16"/>
      <c r="H12" s="148"/>
      <c r="I12" s="148"/>
      <c r="J12" s="148"/>
      <c r="K12" s="148"/>
      <c r="L12" s="148"/>
      <c r="M12" s="148"/>
      <c r="N12" s="148"/>
      <c r="O12" s="148"/>
      <c r="P12" s="148"/>
      <c r="Q12" s="16"/>
      <c r="R12" s="148"/>
      <c r="S12" s="16"/>
    </row>
    <row r="13" spans="1:19" ht="15" x14ac:dyDescent="0.25">
      <c r="A13" s="235" t="s">
        <v>274</v>
      </c>
      <c r="B13" s="235"/>
      <c r="C13" s="235"/>
      <c r="D13" s="235"/>
      <c r="E13" s="16"/>
      <c r="F13" s="16"/>
      <c r="H13" s="148"/>
      <c r="I13" s="148"/>
      <c r="J13" s="148"/>
      <c r="K13" s="148"/>
      <c r="L13" s="148"/>
      <c r="M13" s="148"/>
      <c r="N13" s="148"/>
      <c r="O13" s="148"/>
      <c r="P13" s="148"/>
      <c r="Q13" s="16"/>
      <c r="R13" s="148"/>
      <c r="S13" s="16"/>
    </row>
    <row r="14" spans="1:19" ht="4.5" customHeight="1" x14ac:dyDescent="0.25">
      <c r="A14" s="235"/>
      <c r="B14" s="235"/>
      <c r="C14" s="235"/>
      <c r="D14" s="2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</row>
    <row r="15" spans="1:19" ht="3" customHeight="1" x14ac:dyDescent="0.25">
      <c r="A15" s="145"/>
      <c r="B15" s="145"/>
      <c r="C15" s="145"/>
      <c r="D15" s="14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</row>
    <row r="16" spans="1:19" ht="13.5" customHeight="1" x14ac:dyDescent="0.2">
      <c r="A16" s="243" t="s">
        <v>22</v>
      </c>
      <c r="B16" s="243" t="s">
        <v>3</v>
      </c>
      <c r="C16" s="243" t="s">
        <v>2</v>
      </c>
      <c r="D16" s="245" t="s">
        <v>5</v>
      </c>
      <c r="E16" s="245" t="s">
        <v>6</v>
      </c>
      <c r="F16" s="245" t="s">
        <v>7</v>
      </c>
      <c r="G16" s="245" t="s">
        <v>33</v>
      </c>
      <c r="H16" s="245" t="s">
        <v>8</v>
      </c>
      <c r="I16" s="245"/>
      <c r="J16" s="245"/>
      <c r="K16" s="245"/>
      <c r="L16" s="245"/>
      <c r="M16" s="247" t="s">
        <v>51</v>
      </c>
      <c r="N16" s="249" t="s">
        <v>1</v>
      </c>
      <c r="O16" s="243" t="s">
        <v>0</v>
      </c>
      <c r="P16" s="251" t="s">
        <v>199</v>
      </c>
      <c r="Q16" s="251" t="s">
        <v>190</v>
      </c>
      <c r="R16" s="243" t="s">
        <v>23</v>
      </c>
      <c r="S16" s="3"/>
    </row>
    <row r="17" spans="1:19" ht="13.5" customHeight="1" x14ac:dyDescent="0.2">
      <c r="A17" s="244"/>
      <c r="B17" s="244"/>
      <c r="C17" s="244"/>
      <c r="D17" s="245"/>
      <c r="E17" s="245"/>
      <c r="F17" s="245"/>
      <c r="G17" s="245"/>
      <c r="H17" s="144" t="s">
        <v>15</v>
      </c>
      <c r="I17" s="144" t="s">
        <v>15</v>
      </c>
      <c r="J17" s="211" t="s">
        <v>16</v>
      </c>
      <c r="K17" s="144" t="s">
        <v>16</v>
      </c>
      <c r="L17" s="144" t="s">
        <v>9</v>
      </c>
      <c r="M17" s="248"/>
      <c r="N17" s="250"/>
      <c r="O17" s="244"/>
      <c r="P17" s="252"/>
      <c r="Q17" s="252"/>
      <c r="R17" s="244"/>
      <c r="S17" s="3"/>
    </row>
    <row r="18" spans="1:19" ht="25.5" customHeight="1" x14ac:dyDescent="0.3">
      <c r="A18" s="174">
        <v>1</v>
      </c>
      <c r="B18" s="182">
        <v>1</v>
      </c>
      <c r="C18" s="76" t="s">
        <v>132</v>
      </c>
      <c r="D18" s="72">
        <v>2000</v>
      </c>
      <c r="E18" s="47" t="s">
        <v>11</v>
      </c>
      <c r="F18" s="158" t="s">
        <v>104</v>
      </c>
      <c r="G18" s="75" t="s">
        <v>105</v>
      </c>
      <c r="H18" s="181">
        <v>2</v>
      </c>
      <c r="I18" s="181">
        <v>0</v>
      </c>
      <c r="J18" s="181">
        <v>1</v>
      </c>
      <c r="K18" s="182">
        <v>1</v>
      </c>
      <c r="L18" s="182">
        <f>H18+I18+J18+K18</f>
        <v>4</v>
      </c>
      <c r="M18" s="183">
        <f>"0:0:30"*L18</f>
        <v>1.3888888888888889E-3</v>
      </c>
      <c r="N18" s="176">
        <v>1.8472222222222223E-2</v>
      </c>
      <c r="O18" s="184">
        <v>7.9861111111111105E-3</v>
      </c>
      <c r="P18" s="196">
        <v>1.8645833333333334E-2</v>
      </c>
      <c r="Q18" s="176"/>
      <c r="R18" s="176"/>
      <c r="S18" s="7"/>
    </row>
    <row r="19" spans="1:19" ht="25.5" customHeight="1" x14ac:dyDescent="0.3">
      <c r="A19" s="174">
        <v>2</v>
      </c>
      <c r="B19" s="182">
        <v>3</v>
      </c>
      <c r="C19" s="76" t="s">
        <v>131</v>
      </c>
      <c r="D19" s="73" t="s">
        <v>107</v>
      </c>
      <c r="E19" s="47" t="s">
        <v>12</v>
      </c>
      <c r="F19" s="59" t="s">
        <v>104</v>
      </c>
      <c r="G19" s="75" t="s">
        <v>105</v>
      </c>
      <c r="H19" s="181">
        <v>3</v>
      </c>
      <c r="I19" s="181">
        <v>1</v>
      </c>
      <c r="J19" s="181">
        <v>3</v>
      </c>
      <c r="K19" s="138">
        <v>0</v>
      </c>
      <c r="L19" s="182">
        <f>H19+I19+J19+K19</f>
        <v>7</v>
      </c>
      <c r="M19" s="183">
        <f>"0:0:30"*L19</f>
        <v>2.4305555555555556E-3</v>
      </c>
      <c r="N19" s="176">
        <v>2.2743055555555555E-2</v>
      </c>
      <c r="O19" s="184">
        <v>8.6805555555555507E-3</v>
      </c>
      <c r="P19" s="196">
        <v>2.0886574074074075E-2</v>
      </c>
      <c r="Q19" s="176"/>
      <c r="R19" s="176">
        <f>P19-P18</f>
        <v>2.2407407407407411E-3</v>
      </c>
      <c r="S19" s="7"/>
    </row>
    <row r="20" spans="1:19" ht="25.5" customHeight="1" x14ac:dyDescent="0.3">
      <c r="A20" s="174">
        <v>3</v>
      </c>
      <c r="B20" s="182">
        <v>2</v>
      </c>
      <c r="C20" s="156" t="s">
        <v>118</v>
      </c>
      <c r="D20" s="72">
        <v>2000</v>
      </c>
      <c r="E20" s="48" t="s">
        <v>12</v>
      </c>
      <c r="F20" s="47" t="s">
        <v>34</v>
      </c>
      <c r="G20" s="159" t="s">
        <v>278</v>
      </c>
      <c r="H20" s="181">
        <v>2</v>
      </c>
      <c r="I20" s="181">
        <v>0</v>
      </c>
      <c r="J20" s="181">
        <v>1</v>
      </c>
      <c r="K20" s="182">
        <v>2</v>
      </c>
      <c r="L20" s="182">
        <f>H20+I20+J20+K20</f>
        <v>5</v>
      </c>
      <c r="M20" s="183"/>
      <c r="N20" s="176">
        <v>2.1180555555555553E-2</v>
      </c>
      <c r="O20" s="184">
        <v>7.9861111111111122E-3</v>
      </c>
      <c r="P20" s="196">
        <v>2.1113425925925924E-2</v>
      </c>
      <c r="Q20" s="176"/>
      <c r="R20" s="176">
        <f>P20-P18</f>
        <v>2.4675925925925907E-3</v>
      </c>
      <c r="S20" s="7"/>
    </row>
    <row r="21" spans="1:19" ht="25.5" customHeight="1" x14ac:dyDescent="0.3">
      <c r="A21" s="174">
        <v>4</v>
      </c>
      <c r="B21" s="182">
        <v>5</v>
      </c>
      <c r="C21" s="134" t="s">
        <v>14</v>
      </c>
      <c r="D21" s="72">
        <v>1999</v>
      </c>
      <c r="E21" s="47" t="s">
        <v>11</v>
      </c>
      <c r="F21" s="46" t="s">
        <v>104</v>
      </c>
      <c r="G21" s="49" t="s">
        <v>105</v>
      </c>
      <c r="H21" s="181">
        <v>0</v>
      </c>
      <c r="I21" s="181">
        <v>0</v>
      </c>
      <c r="J21" s="181">
        <v>1</v>
      </c>
      <c r="K21" s="182">
        <v>1</v>
      </c>
      <c r="L21" s="182">
        <f>H21+I21+J21+K21</f>
        <v>2</v>
      </c>
      <c r="M21" s="183">
        <f>"0:0:30"*L21</f>
        <v>6.9444444444444447E-4</v>
      </c>
      <c r="N21" s="176">
        <v>1.7592592592592594E-2</v>
      </c>
      <c r="O21" s="184">
        <v>3.81944444444444E-3</v>
      </c>
      <c r="P21" s="196">
        <v>2.2055555555555554E-2</v>
      </c>
      <c r="Q21" s="176"/>
      <c r="R21" s="176">
        <f>P21-P18</f>
        <v>3.4097222222222202E-3</v>
      </c>
      <c r="S21" s="7"/>
    </row>
    <row r="22" spans="1:19" ht="25.5" customHeight="1" x14ac:dyDescent="0.3">
      <c r="A22" s="174">
        <v>5</v>
      </c>
      <c r="B22" s="182">
        <v>11</v>
      </c>
      <c r="C22" s="136" t="s">
        <v>108</v>
      </c>
      <c r="D22" s="152">
        <v>2000</v>
      </c>
      <c r="E22" s="50" t="s">
        <v>10</v>
      </c>
      <c r="F22" s="46" t="s">
        <v>281</v>
      </c>
      <c r="G22" s="139"/>
      <c r="H22" s="181">
        <v>2</v>
      </c>
      <c r="I22" s="181">
        <v>2</v>
      </c>
      <c r="J22" s="181">
        <v>3</v>
      </c>
      <c r="K22" s="182">
        <v>1</v>
      </c>
      <c r="L22" s="182">
        <f>H22+I22+J22+K22</f>
        <v>8</v>
      </c>
      <c r="M22" s="183">
        <f>"0:0:30"*L22</f>
        <v>2.7777777777777779E-3</v>
      </c>
      <c r="N22" s="176">
        <v>1.3668981481481482E-2</v>
      </c>
      <c r="O22" s="184">
        <v>2.0833333333333298E-3</v>
      </c>
      <c r="P22" s="196">
        <v>2.4085648148148148E-2</v>
      </c>
      <c r="Q22" s="176"/>
      <c r="R22" s="176">
        <f>P22-P18</f>
        <v>5.439814814814814E-3</v>
      </c>
      <c r="S22" s="7"/>
    </row>
    <row r="23" spans="1:19" ht="25.5" customHeight="1" x14ac:dyDescent="0.3">
      <c r="A23" s="174">
        <v>6</v>
      </c>
      <c r="B23" s="182">
        <v>8</v>
      </c>
      <c r="C23" s="76" t="s">
        <v>275</v>
      </c>
      <c r="D23" s="73" t="s">
        <v>277</v>
      </c>
      <c r="E23" s="45" t="s">
        <v>99</v>
      </c>
      <c r="F23" s="46" t="s">
        <v>327</v>
      </c>
      <c r="G23" s="49" t="s">
        <v>280</v>
      </c>
      <c r="H23" s="181">
        <v>0</v>
      </c>
      <c r="I23" s="181">
        <v>2</v>
      </c>
      <c r="J23" s="181">
        <v>2</v>
      </c>
      <c r="K23" s="138">
        <v>1</v>
      </c>
      <c r="L23" s="182">
        <f>H23+I23+J23+K23</f>
        <v>5</v>
      </c>
      <c r="M23" s="183">
        <f>"0:0:30"*L23</f>
        <v>1.7361111111111112E-3</v>
      </c>
      <c r="N23" s="176">
        <v>1.8680555555555554E-2</v>
      </c>
      <c r="O23" s="184">
        <v>5.5555555555555497E-3</v>
      </c>
      <c r="P23" s="196">
        <v>2.4475694444444442E-2</v>
      </c>
      <c r="Q23" s="176"/>
      <c r="R23" s="176">
        <f>P23-P18</f>
        <v>5.8298611111111086E-3</v>
      </c>
      <c r="S23" s="7"/>
    </row>
    <row r="24" spans="1:19" ht="25.5" customHeight="1" x14ac:dyDescent="0.3">
      <c r="A24" s="174">
        <v>7</v>
      </c>
      <c r="B24" s="182">
        <v>6</v>
      </c>
      <c r="C24" s="156" t="s">
        <v>133</v>
      </c>
      <c r="D24" s="72">
        <v>2000</v>
      </c>
      <c r="E24" s="48" t="s">
        <v>159</v>
      </c>
      <c r="F24" s="233" t="s">
        <v>34</v>
      </c>
      <c r="G24" s="159" t="s">
        <v>278</v>
      </c>
      <c r="H24" s="181">
        <v>4</v>
      </c>
      <c r="I24" s="181">
        <v>4</v>
      </c>
      <c r="J24" s="181">
        <v>3</v>
      </c>
      <c r="K24" s="182">
        <v>2</v>
      </c>
      <c r="L24" s="182">
        <f>H24+I24+J24+K24</f>
        <v>13</v>
      </c>
      <c r="M24" s="183">
        <f>"0:0:30"*L24</f>
        <v>4.5138888888888893E-3</v>
      </c>
      <c r="N24" s="176">
        <v>1.758101851851852E-2</v>
      </c>
      <c r="O24" s="184">
        <v>5.2083333333333296E-3</v>
      </c>
      <c r="P24" s="196">
        <v>2.4672453703703703E-2</v>
      </c>
      <c r="Q24" s="176"/>
      <c r="R24" s="176">
        <f>P24-P18</f>
        <v>6.0266203703703697E-3</v>
      </c>
      <c r="S24" s="7"/>
    </row>
    <row r="25" spans="1:19" ht="25.5" customHeight="1" x14ac:dyDescent="0.3">
      <c r="A25" s="174">
        <v>8</v>
      </c>
      <c r="B25" s="182">
        <v>4</v>
      </c>
      <c r="C25" s="134" t="s">
        <v>106</v>
      </c>
      <c r="D25" s="73" t="s">
        <v>107</v>
      </c>
      <c r="E25" s="47" t="s">
        <v>99</v>
      </c>
      <c r="F25" s="137" t="s">
        <v>70</v>
      </c>
      <c r="G25" s="49" t="s">
        <v>242</v>
      </c>
      <c r="H25" s="181">
        <v>2</v>
      </c>
      <c r="I25" s="181">
        <v>4</v>
      </c>
      <c r="J25" s="181">
        <v>1</v>
      </c>
      <c r="K25" s="182">
        <v>1</v>
      </c>
      <c r="L25" s="182">
        <f>H25+I25+J25+K25</f>
        <v>8</v>
      </c>
      <c r="M25" s="183">
        <f>"0:0:30"*L25</f>
        <v>2.7777777777777779E-3</v>
      </c>
      <c r="N25" s="176">
        <v>1.5046296296296295E-2</v>
      </c>
      <c r="O25" s="184">
        <v>1.38888888888889E-3</v>
      </c>
      <c r="P25" s="196">
        <v>2.4765046296296295E-2</v>
      </c>
      <c r="Q25" s="176"/>
      <c r="R25" s="176">
        <f>P25-P18</f>
        <v>6.1192129629629617E-3</v>
      </c>
      <c r="S25" s="7"/>
    </row>
    <row r="26" spans="1:19" ht="25.5" customHeight="1" x14ac:dyDescent="0.3">
      <c r="A26" s="174">
        <v>9</v>
      </c>
      <c r="B26" s="182">
        <v>9</v>
      </c>
      <c r="C26" s="134" t="s">
        <v>126</v>
      </c>
      <c r="D26" s="73" t="s">
        <v>107</v>
      </c>
      <c r="E26" s="47" t="s">
        <v>99</v>
      </c>
      <c r="F26" s="46" t="s">
        <v>70</v>
      </c>
      <c r="G26" s="49" t="s">
        <v>242</v>
      </c>
      <c r="H26" s="181">
        <v>0</v>
      </c>
      <c r="I26" s="181">
        <v>4</v>
      </c>
      <c r="J26" s="181">
        <v>3</v>
      </c>
      <c r="K26" s="182">
        <v>1</v>
      </c>
      <c r="L26" s="182">
        <f>H26+I26+J26+K26</f>
        <v>8</v>
      </c>
      <c r="M26" s="183">
        <f>"0:0:30"*L26</f>
        <v>2.7777777777777779E-3</v>
      </c>
      <c r="N26" s="176">
        <v>2.3634259259259258E-2</v>
      </c>
      <c r="O26" s="184">
        <v>7.6388888888888904E-3</v>
      </c>
      <c r="P26" s="196">
        <v>2.5640046296296296E-2</v>
      </c>
      <c r="Q26" s="176"/>
      <c r="R26" s="176">
        <f>P26-P18</f>
        <v>6.9942129629629625E-3</v>
      </c>
      <c r="S26" s="7"/>
    </row>
    <row r="27" spans="1:19" ht="25.5" customHeight="1" x14ac:dyDescent="0.3">
      <c r="A27" s="174">
        <v>10</v>
      </c>
      <c r="B27" s="182">
        <v>7</v>
      </c>
      <c r="C27" s="76" t="s">
        <v>284</v>
      </c>
      <c r="D27" s="157">
        <v>1999</v>
      </c>
      <c r="E27" s="45" t="s">
        <v>11</v>
      </c>
      <c r="F27" s="46" t="s">
        <v>327</v>
      </c>
      <c r="G27" s="49" t="s">
        <v>280</v>
      </c>
      <c r="H27" s="181">
        <v>2</v>
      </c>
      <c r="I27" s="181">
        <v>2</v>
      </c>
      <c r="J27" s="181">
        <v>3</v>
      </c>
      <c r="K27" s="182">
        <v>1</v>
      </c>
      <c r="L27" s="182">
        <f>H27+I27+J27+K27</f>
        <v>8</v>
      </c>
      <c r="M27" s="183">
        <f>"0:0:30"*L27</f>
        <v>2.7777777777777779E-3</v>
      </c>
      <c r="N27" s="176">
        <v>1.4502314814814815E-2</v>
      </c>
      <c r="O27" s="184">
        <v>2.43055555555555E-3</v>
      </c>
      <c r="P27" s="196">
        <v>2.6105324074074076E-2</v>
      </c>
      <c r="Q27" s="176"/>
      <c r="R27" s="176">
        <f>P27-P18</f>
        <v>7.4594907407407422E-3</v>
      </c>
      <c r="S27" s="7"/>
    </row>
    <row r="28" spans="1:19" ht="25.5" customHeight="1" x14ac:dyDescent="0.3">
      <c r="A28" s="174">
        <v>11</v>
      </c>
      <c r="B28" s="182">
        <v>12</v>
      </c>
      <c r="C28" s="136" t="s">
        <v>276</v>
      </c>
      <c r="D28" s="50">
        <v>2000</v>
      </c>
      <c r="E28" s="50" t="s">
        <v>11</v>
      </c>
      <c r="F28" s="46" t="s">
        <v>282</v>
      </c>
      <c r="G28" s="139" t="s">
        <v>283</v>
      </c>
      <c r="H28" s="181">
        <v>1</v>
      </c>
      <c r="I28" s="181">
        <v>1</v>
      </c>
      <c r="J28" s="181">
        <v>2</v>
      </c>
      <c r="K28" s="182">
        <v>3</v>
      </c>
      <c r="L28" s="182">
        <f>H28+I28+J28+K28</f>
        <v>7</v>
      </c>
      <c r="M28" s="183">
        <f>"0:0:30"*L28</f>
        <v>2.4305555555555556E-3</v>
      </c>
      <c r="N28" s="176">
        <v>1.4016203703703704E-2</v>
      </c>
      <c r="O28" s="184">
        <v>3.4722222222222224E-4</v>
      </c>
      <c r="P28" s="196">
        <v>2.6292824074074073E-2</v>
      </c>
      <c r="Q28" s="176"/>
      <c r="R28" s="176">
        <f>P28-P18</f>
        <v>7.6469907407407389E-3</v>
      </c>
      <c r="S28" s="7"/>
    </row>
    <row r="29" spans="1:19" ht="25.5" customHeight="1" x14ac:dyDescent="0.3">
      <c r="A29" s="174">
        <v>12</v>
      </c>
      <c r="B29" s="182">
        <v>13</v>
      </c>
      <c r="C29" s="134" t="s">
        <v>21</v>
      </c>
      <c r="D29" s="47">
        <v>1999</v>
      </c>
      <c r="E29" s="47" t="s">
        <v>11</v>
      </c>
      <c r="F29" s="46" t="s">
        <v>104</v>
      </c>
      <c r="G29" s="49" t="s">
        <v>105</v>
      </c>
      <c r="H29" s="181">
        <v>2</v>
      </c>
      <c r="I29" s="181">
        <v>1</v>
      </c>
      <c r="J29" s="181">
        <v>4</v>
      </c>
      <c r="K29" s="182">
        <v>5</v>
      </c>
      <c r="L29" s="182">
        <f>H29+I29+J29+K29</f>
        <v>12</v>
      </c>
      <c r="M29" s="185"/>
      <c r="N29" s="176">
        <v>1.494212962962963E-2</v>
      </c>
      <c r="O29" s="176">
        <v>2.7777777777777779E-3</v>
      </c>
      <c r="P29" s="196">
        <v>2.6633101851851849E-2</v>
      </c>
      <c r="Q29" s="176"/>
      <c r="R29" s="176">
        <f>P29-P18</f>
        <v>7.9872685185185151E-3</v>
      </c>
      <c r="S29" s="7"/>
    </row>
    <row r="30" spans="1:19" ht="25.5" customHeight="1" x14ac:dyDescent="0.35">
      <c r="A30" s="174"/>
      <c r="B30" s="182"/>
      <c r="C30" s="228" t="s">
        <v>342</v>
      </c>
      <c r="D30" s="47"/>
      <c r="E30" s="47"/>
      <c r="F30" s="46"/>
      <c r="G30" s="49"/>
      <c r="H30" s="181"/>
      <c r="I30" s="181"/>
      <c r="J30" s="181"/>
      <c r="K30" s="182"/>
      <c r="L30" s="182"/>
      <c r="M30" s="185"/>
      <c r="N30" s="176"/>
      <c r="O30" s="176"/>
      <c r="P30" s="196"/>
      <c r="Q30" s="176"/>
      <c r="R30" s="176"/>
      <c r="S30" s="7"/>
    </row>
    <row r="31" spans="1:19" ht="25.5" customHeight="1" x14ac:dyDescent="0.3">
      <c r="A31" s="174"/>
      <c r="B31" s="138">
        <v>10</v>
      </c>
      <c r="C31" s="76" t="s">
        <v>124</v>
      </c>
      <c r="D31" s="72">
        <v>2000</v>
      </c>
      <c r="E31" s="48" t="s">
        <v>12</v>
      </c>
      <c r="F31" s="46" t="s">
        <v>61</v>
      </c>
      <c r="G31" s="49" t="s">
        <v>221</v>
      </c>
      <c r="H31" s="181"/>
      <c r="I31" s="181"/>
      <c r="J31" s="181"/>
      <c r="K31" s="182"/>
      <c r="L31" s="182"/>
      <c r="M31" s="185"/>
      <c r="N31" s="176"/>
      <c r="O31" s="176"/>
      <c r="P31" s="196"/>
      <c r="Q31" s="176"/>
      <c r="R31" s="176"/>
      <c r="S31" s="7"/>
    </row>
    <row r="32" spans="1:19" ht="25.5" customHeight="1" x14ac:dyDescent="0.3">
      <c r="A32" s="230"/>
      <c r="B32" s="231"/>
      <c r="C32" s="195" t="s">
        <v>349</v>
      </c>
      <c r="D32" s="190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2"/>
      <c r="S32" s="7"/>
    </row>
    <row r="33" spans="2:29" ht="30" customHeight="1" x14ac:dyDescent="0.25">
      <c r="B33" s="154" t="s">
        <v>29</v>
      </c>
      <c r="C33" s="154"/>
      <c r="D33" s="246" t="s">
        <v>42</v>
      </c>
      <c r="E33" s="246"/>
      <c r="F33" s="39" t="s">
        <v>225</v>
      </c>
      <c r="G33" s="200" t="s">
        <v>31</v>
      </c>
      <c r="H33" s="200"/>
      <c r="I33" s="246" t="s">
        <v>42</v>
      </c>
      <c r="J33" s="246"/>
      <c r="K33" s="246"/>
      <c r="L33" s="202" t="s">
        <v>226</v>
      </c>
      <c r="M33" s="147"/>
      <c r="S33" s="142"/>
      <c r="V33" s="1"/>
      <c r="W33" s="1"/>
      <c r="X33" s="242"/>
      <c r="Y33" s="242"/>
      <c r="Z33" s="242"/>
      <c r="AA33" s="242"/>
      <c r="AB33" s="142"/>
      <c r="AC33" s="148"/>
    </row>
    <row r="34" spans="2:29" ht="18.75" customHeight="1" x14ac:dyDescent="0.25">
      <c r="B34" s="253" t="s">
        <v>34</v>
      </c>
      <c r="C34" s="253"/>
      <c r="D34" s="40"/>
      <c r="E34" s="141"/>
      <c r="F34" s="141"/>
      <c r="G34" s="253" t="s">
        <v>227</v>
      </c>
      <c r="H34" s="253"/>
      <c r="I34" s="200"/>
      <c r="J34" s="208"/>
      <c r="K34" s="200"/>
      <c r="L34" s="200"/>
      <c r="S34" s="142"/>
    </row>
    <row r="35" spans="2:29" ht="10.5" customHeight="1" x14ac:dyDescent="0.25">
      <c r="B35" s="143"/>
      <c r="C35" s="143"/>
      <c r="D35" s="40"/>
      <c r="E35" s="141"/>
      <c r="F35" s="141"/>
      <c r="G35" s="40"/>
      <c r="H35" s="40"/>
      <c r="I35" s="40"/>
      <c r="J35" s="40"/>
      <c r="S35" s="142"/>
    </row>
    <row r="36" spans="2:29" ht="21" customHeight="1" x14ac:dyDescent="0.25">
      <c r="B36" s="143"/>
      <c r="C36" s="143"/>
      <c r="D36" s="246"/>
      <c r="E36" s="246"/>
      <c r="F36" s="140"/>
      <c r="G36" s="40"/>
      <c r="H36" s="140"/>
      <c r="I36" s="140"/>
      <c r="J36" s="210"/>
      <c r="K36" s="150"/>
      <c r="L36" s="150"/>
      <c r="M36" s="146"/>
      <c r="S36" s="142"/>
    </row>
    <row r="37" spans="2:29" ht="18.75" customHeight="1" x14ac:dyDescent="0.25">
      <c r="B37" s="253"/>
      <c r="C37" s="253"/>
      <c r="D37" s="143"/>
      <c r="E37" s="143"/>
      <c r="F37" s="143"/>
      <c r="G37" s="143"/>
      <c r="H37" s="143"/>
      <c r="I37" s="143"/>
      <c r="J37" s="208"/>
      <c r="K37" s="142"/>
      <c r="L37" s="142"/>
      <c r="M37" s="142"/>
      <c r="S37" s="142"/>
    </row>
    <row r="38" spans="2:29" ht="15.75" x14ac:dyDescent="0.25">
      <c r="B38" s="34"/>
      <c r="C38" s="34"/>
      <c r="D38" s="254"/>
      <c r="E38" s="254"/>
      <c r="F38" s="254"/>
      <c r="G38" s="254"/>
      <c r="H38" s="254"/>
      <c r="I38" s="254"/>
      <c r="J38" s="210"/>
      <c r="K38" s="142"/>
      <c r="L38" s="12"/>
      <c r="M38" s="12"/>
      <c r="S38" s="142"/>
    </row>
    <row r="39" spans="2:29" ht="15.75" x14ac:dyDescent="0.25">
      <c r="B39" s="40"/>
      <c r="C39" s="40"/>
      <c r="D39" s="246"/>
      <c r="E39" s="246"/>
      <c r="F39" s="246"/>
      <c r="G39" s="246"/>
      <c r="H39" s="246"/>
      <c r="I39" s="246"/>
      <c r="J39" s="209"/>
      <c r="K39" s="148"/>
      <c r="L39" s="13"/>
      <c r="M39" s="13"/>
      <c r="S39" s="148"/>
    </row>
    <row r="40" spans="2:29" ht="15" x14ac:dyDescent="0.25">
      <c r="D40" s="242"/>
      <c r="E40" s="242"/>
      <c r="F40" s="242"/>
      <c r="G40" s="242"/>
      <c r="H40" s="142"/>
      <c r="I40" s="148"/>
      <c r="J40" s="148"/>
      <c r="K40" s="148"/>
      <c r="L40" s="13"/>
      <c r="M40" s="13"/>
      <c r="S40" s="148"/>
    </row>
    <row r="41" spans="2:29" ht="20.25" customHeight="1" x14ac:dyDescent="0.25">
      <c r="H41" s="142"/>
      <c r="I41" s="148"/>
      <c r="J41" s="148"/>
      <c r="K41" s="148"/>
      <c r="L41" s="13"/>
      <c r="M41" s="13"/>
      <c r="S41" s="148"/>
      <c r="T41" s="142"/>
    </row>
    <row r="42" spans="2:29" ht="6.75" customHeight="1" x14ac:dyDescent="0.25">
      <c r="B42" s="242"/>
      <c r="C42" s="242"/>
      <c r="D42" s="242"/>
      <c r="E42" s="242"/>
      <c r="F42" s="242"/>
      <c r="G42" s="242"/>
      <c r="H42" s="142"/>
      <c r="I42" s="148"/>
      <c r="J42" s="148"/>
      <c r="K42" s="148"/>
      <c r="L42" s="13"/>
      <c r="M42" s="13"/>
      <c r="T42" s="142"/>
    </row>
    <row r="43" spans="2:29" ht="15" x14ac:dyDescent="0.25">
      <c r="B43" s="242"/>
      <c r="C43" s="242"/>
      <c r="D43" s="242"/>
      <c r="E43" s="242"/>
      <c r="F43" s="242"/>
      <c r="G43" s="242"/>
      <c r="H43" s="9"/>
      <c r="L43" s="13"/>
      <c r="M43" s="13"/>
      <c r="T43" s="142"/>
    </row>
    <row r="44" spans="2:29" ht="6.75" customHeight="1" x14ac:dyDescent="0.2"/>
  </sheetData>
  <sortState ref="B19:P29">
    <sortCondition ref="P18:P29"/>
  </sortState>
  <mergeCells count="37">
    <mergeCell ref="B42:G42"/>
    <mergeCell ref="B43:G43"/>
    <mergeCell ref="B34:C34"/>
    <mergeCell ref="D36:E36"/>
    <mergeCell ref="B37:C37"/>
    <mergeCell ref="D38:I38"/>
    <mergeCell ref="D39:I39"/>
    <mergeCell ref="D40:G40"/>
    <mergeCell ref="G34:H34"/>
    <mergeCell ref="D33:E33"/>
    <mergeCell ref="X33:AA33"/>
    <mergeCell ref="E16:E17"/>
    <mergeCell ref="F16:F17"/>
    <mergeCell ref="G16:G17"/>
    <mergeCell ref="H16:L16"/>
    <mergeCell ref="M16:M17"/>
    <mergeCell ref="N16:N17"/>
    <mergeCell ref="O16:O17"/>
    <mergeCell ref="P16:P17"/>
    <mergeCell ref="Q16:Q17"/>
    <mergeCell ref="R16:R17"/>
    <mergeCell ref="I33:K33"/>
    <mergeCell ref="A13:D13"/>
    <mergeCell ref="A14:D14"/>
    <mergeCell ref="A16:A17"/>
    <mergeCell ref="B16:B17"/>
    <mergeCell ref="C16:C17"/>
    <mergeCell ref="D16:D17"/>
    <mergeCell ref="A12:D12"/>
    <mergeCell ref="A1:R1"/>
    <mergeCell ref="A2:R2"/>
    <mergeCell ref="A3:R3"/>
    <mergeCell ref="D4:N4"/>
    <mergeCell ref="A11:D11"/>
    <mergeCell ref="F9:G9"/>
    <mergeCell ref="F10:G10"/>
    <mergeCell ref="F11:G11"/>
  </mergeCells>
  <pageMargins left="0.59055118110236227" right="0.39370078740157483" top="0.59055118110236227" bottom="0" header="0.11811023622047245" footer="0.11811023622047245"/>
  <pageSetup paperSize="9" scale="7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56"/>
  <sheetViews>
    <sheetView zoomScale="90" zoomScaleNormal="90" zoomScaleSheetLayoutView="100" workbookViewId="0">
      <selection activeCell="T7" sqref="T7"/>
    </sheetView>
  </sheetViews>
  <sheetFormatPr defaultRowHeight="12.75" x14ac:dyDescent="0.2"/>
  <cols>
    <col min="1" max="1" width="6.28515625" style="1" customWidth="1"/>
    <col min="2" max="2" width="5.85546875" style="1" customWidth="1"/>
    <col min="3" max="3" width="31.5703125" style="1" customWidth="1"/>
    <col min="4" max="4" width="14.5703125" style="1" customWidth="1"/>
    <col min="5" max="5" width="9" style="151" customWidth="1"/>
    <col min="6" max="6" width="28.140625" style="151" customWidth="1"/>
    <col min="7" max="7" width="33" style="1" customWidth="1"/>
    <col min="8" max="11" width="5.140625" style="1" customWidth="1"/>
    <col min="12" max="12" width="5.7109375" style="1" customWidth="1"/>
    <col min="13" max="13" width="7.7109375" style="1" hidden="1" customWidth="1"/>
    <col min="14" max="14" width="10.42578125" style="13" hidden="1" customWidth="1"/>
    <col min="15" max="15" width="9.140625" style="151" hidden="1" customWidth="1"/>
    <col min="16" max="16" width="12.140625" style="4" customWidth="1"/>
    <col min="17" max="17" width="12.42578125" style="22" hidden="1" customWidth="1"/>
    <col min="18" max="18" width="14.85546875" style="4" customWidth="1"/>
    <col min="19" max="19" width="6.85546875" style="1" customWidth="1"/>
  </cols>
  <sheetData>
    <row r="1" spans="1:19" ht="16.5" customHeight="1" x14ac:dyDescent="0.2">
      <c r="A1" s="239" t="s">
        <v>17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</row>
    <row r="2" spans="1:19" ht="16.5" customHeight="1" x14ac:dyDescent="0.2">
      <c r="A2" s="239" t="s">
        <v>24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</row>
    <row r="3" spans="1:19" ht="16.5" customHeight="1" x14ac:dyDescent="0.2">
      <c r="A3" s="239" t="s">
        <v>26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</row>
    <row r="4" spans="1:19" ht="60" customHeight="1" x14ac:dyDescent="0.2">
      <c r="B4" s="41"/>
      <c r="C4" s="41"/>
      <c r="D4" s="255" t="s">
        <v>192</v>
      </c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41"/>
      <c r="P4" s="41"/>
      <c r="Q4" s="41"/>
      <c r="R4" s="41"/>
      <c r="S4" s="21"/>
    </row>
    <row r="5" spans="1:19" ht="15" x14ac:dyDescent="0.25">
      <c r="A5" s="150" t="s">
        <v>328</v>
      </c>
      <c r="B5" s="150"/>
      <c r="C5" s="150"/>
      <c r="D5" s="16"/>
      <c r="E5" s="16"/>
      <c r="F5" s="16"/>
      <c r="H5" s="16"/>
      <c r="I5" s="16"/>
      <c r="J5" s="16"/>
      <c r="K5" s="16"/>
      <c r="L5" s="16"/>
      <c r="M5" s="16"/>
      <c r="N5" s="16"/>
      <c r="O5" s="150" t="s">
        <v>36</v>
      </c>
      <c r="P5" s="150"/>
      <c r="Q5" s="150"/>
      <c r="R5" s="150"/>
      <c r="S5" s="149"/>
    </row>
    <row r="6" spans="1:19" ht="15" x14ac:dyDescent="0.25">
      <c r="A6" s="150" t="s">
        <v>335</v>
      </c>
      <c r="B6" s="150"/>
      <c r="C6" s="146"/>
      <c r="D6" s="16"/>
      <c r="E6" s="16"/>
      <c r="H6" s="16"/>
      <c r="I6" s="150" t="s">
        <v>320</v>
      </c>
      <c r="J6" s="150"/>
      <c r="K6" s="150"/>
      <c r="L6" s="150"/>
      <c r="M6" s="150"/>
      <c r="N6" s="155"/>
      <c r="O6" s="150" t="s">
        <v>38</v>
      </c>
      <c r="P6" s="150"/>
      <c r="Q6" s="150"/>
      <c r="R6" s="150"/>
      <c r="S6" s="149"/>
    </row>
    <row r="7" spans="1:19" ht="15" x14ac:dyDescent="0.25">
      <c r="A7" s="150" t="s">
        <v>347</v>
      </c>
      <c r="B7" s="150"/>
      <c r="C7" s="150"/>
      <c r="D7" s="16"/>
      <c r="E7" s="16"/>
      <c r="F7" s="16"/>
      <c r="G7" s="16"/>
      <c r="H7" s="16"/>
      <c r="I7" s="150" t="s">
        <v>38</v>
      </c>
      <c r="J7" s="150"/>
      <c r="K7" s="150"/>
      <c r="L7" s="150"/>
      <c r="M7" s="150"/>
      <c r="N7" s="155"/>
      <c r="O7" s="150" t="s">
        <v>193</v>
      </c>
      <c r="P7" s="150"/>
      <c r="Q7" s="150"/>
      <c r="R7" s="150"/>
      <c r="S7" s="149"/>
    </row>
    <row r="8" spans="1:19" ht="15" x14ac:dyDescent="0.25">
      <c r="A8" s="142" t="s">
        <v>46</v>
      </c>
      <c r="B8" s="142"/>
      <c r="C8" s="142"/>
      <c r="D8" s="16"/>
      <c r="E8" s="148"/>
      <c r="F8" s="148"/>
      <c r="H8" s="148"/>
      <c r="I8" s="150" t="s">
        <v>312</v>
      </c>
      <c r="J8" s="150"/>
      <c r="K8" s="150"/>
      <c r="L8" s="150"/>
      <c r="M8" s="150"/>
      <c r="N8" s="155"/>
      <c r="O8" s="142"/>
      <c r="P8" s="142"/>
      <c r="Q8" s="150"/>
      <c r="R8" s="142"/>
      <c r="S8" s="149"/>
    </row>
    <row r="9" spans="1:19" ht="15" customHeight="1" x14ac:dyDescent="0.25">
      <c r="A9" s="142" t="s">
        <v>194</v>
      </c>
      <c r="B9" s="142"/>
      <c r="C9" s="142"/>
      <c r="D9" s="142"/>
      <c r="E9" s="148"/>
      <c r="F9" s="236" t="s">
        <v>25</v>
      </c>
      <c r="G9" s="236"/>
      <c r="H9" s="148"/>
      <c r="I9" s="148"/>
      <c r="J9" s="148"/>
      <c r="K9" s="148"/>
      <c r="L9" s="148"/>
      <c r="M9" s="148"/>
      <c r="N9" s="148"/>
      <c r="O9" s="148"/>
      <c r="P9" s="148"/>
      <c r="Q9" s="16"/>
      <c r="R9" s="148"/>
      <c r="S9" s="149"/>
    </row>
    <row r="10" spans="1:19" ht="15" customHeight="1" x14ac:dyDescent="0.3">
      <c r="A10" s="142" t="s">
        <v>196</v>
      </c>
      <c r="B10" s="142"/>
      <c r="C10" s="142"/>
      <c r="D10" s="142"/>
      <c r="E10" s="16"/>
      <c r="F10" s="237" t="s">
        <v>44</v>
      </c>
      <c r="G10" s="237"/>
      <c r="H10" s="148"/>
      <c r="I10" s="148"/>
      <c r="J10" s="148"/>
      <c r="K10" s="148"/>
      <c r="L10" s="148"/>
      <c r="M10" s="148"/>
      <c r="N10" s="148"/>
      <c r="O10" s="148"/>
      <c r="P10" s="148"/>
      <c r="Q10" s="16"/>
      <c r="R10" s="148"/>
      <c r="S10" s="149"/>
    </row>
    <row r="11" spans="1:19" ht="15" customHeight="1" x14ac:dyDescent="0.3">
      <c r="A11" s="242" t="s">
        <v>195</v>
      </c>
      <c r="B11" s="242"/>
      <c r="C11" s="242"/>
      <c r="D11" s="242"/>
      <c r="E11" s="16"/>
      <c r="F11" s="237" t="s">
        <v>336</v>
      </c>
      <c r="G11" s="237"/>
      <c r="H11" s="148"/>
      <c r="I11" s="148"/>
      <c r="J11" s="148"/>
      <c r="K11" s="148"/>
      <c r="L11" s="148"/>
      <c r="M11" s="148"/>
      <c r="N11" s="148"/>
      <c r="O11" s="148"/>
      <c r="P11" s="148"/>
      <c r="Q11" s="16"/>
      <c r="R11" s="148"/>
      <c r="S11" s="149"/>
    </row>
    <row r="12" spans="1:19" ht="15" x14ac:dyDescent="0.25">
      <c r="A12" s="235" t="s">
        <v>273</v>
      </c>
      <c r="B12" s="235"/>
      <c r="C12" s="235"/>
      <c r="D12" s="235"/>
      <c r="E12" s="16"/>
      <c r="F12" s="16"/>
      <c r="H12" s="148"/>
      <c r="I12" s="148"/>
      <c r="J12" s="148"/>
      <c r="K12" s="148"/>
      <c r="L12" s="148"/>
      <c r="M12" s="148"/>
      <c r="N12" s="148"/>
      <c r="O12" s="148"/>
      <c r="P12" s="148"/>
      <c r="Q12" s="16"/>
      <c r="R12" s="148"/>
      <c r="S12" s="16"/>
    </row>
    <row r="13" spans="1:19" ht="15" x14ac:dyDescent="0.25">
      <c r="A13" s="235" t="s">
        <v>274</v>
      </c>
      <c r="B13" s="235"/>
      <c r="C13" s="235"/>
      <c r="D13" s="235"/>
      <c r="E13" s="16"/>
      <c r="F13" s="16"/>
      <c r="H13" s="148"/>
      <c r="I13" s="148"/>
      <c r="J13" s="148"/>
      <c r="K13" s="148"/>
      <c r="L13" s="148"/>
      <c r="M13" s="148"/>
      <c r="N13" s="148"/>
      <c r="O13" s="148"/>
      <c r="P13" s="148"/>
      <c r="Q13" s="16"/>
      <c r="R13" s="148"/>
      <c r="S13" s="16"/>
    </row>
    <row r="14" spans="1:19" ht="15" x14ac:dyDescent="0.25">
      <c r="A14" s="235"/>
      <c r="B14" s="235"/>
      <c r="C14" s="235"/>
      <c r="D14" s="2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</row>
    <row r="15" spans="1:19" ht="15" x14ac:dyDescent="0.25">
      <c r="A15" s="145"/>
      <c r="B15" s="145"/>
      <c r="C15" s="145"/>
      <c r="D15" s="14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</row>
    <row r="16" spans="1:19" ht="13.5" customHeight="1" x14ac:dyDescent="0.2">
      <c r="A16" s="243" t="s">
        <v>22</v>
      </c>
      <c r="B16" s="243" t="s">
        <v>3</v>
      </c>
      <c r="C16" s="243" t="s">
        <v>2</v>
      </c>
      <c r="D16" s="245" t="s">
        <v>5</v>
      </c>
      <c r="E16" s="245" t="s">
        <v>6</v>
      </c>
      <c r="F16" s="245" t="s">
        <v>7</v>
      </c>
      <c r="G16" s="245" t="s">
        <v>33</v>
      </c>
      <c r="H16" s="245" t="s">
        <v>8</v>
      </c>
      <c r="I16" s="245"/>
      <c r="J16" s="245"/>
      <c r="K16" s="245"/>
      <c r="L16" s="245"/>
      <c r="M16" s="247" t="s">
        <v>51</v>
      </c>
      <c r="N16" s="249" t="s">
        <v>1</v>
      </c>
      <c r="O16" s="243" t="s">
        <v>0</v>
      </c>
      <c r="P16" s="251" t="s">
        <v>199</v>
      </c>
      <c r="Q16" s="251" t="s">
        <v>190</v>
      </c>
      <c r="R16" s="243" t="s">
        <v>23</v>
      </c>
      <c r="S16" s="3"/>
    </row>
    <row r="17" spans="1:19" ht="13.5" customHeight="1" x14ac:dyDescent="0.2">
      <c r="A17" s="244"/>
      <c r="B17" s="244"/>
      <c r="C17" s="244"/>
      <c r="D17" s="245"/>
      <c r="E17" s="245"/>
      <c r="F17" s="245"/>
      <c r="G17" s="245"/>
      <c r="H17" s="144" t="s">
        <v>15</v>
      </c>
      <c r="I17" s="144" t="s">
        <v>15</v>
      </c>
      <c r="J17" s="211" t="s">
        <v>16</v>
      </c>
      <c r="K17" s="144" t="s">
        <v>16</v>
      </c>
      <c r="L17" s="144" t="s">
        <v>9</v>
      </c>
      <c r="M17" s="248"/>
      <c r="N17" s="250"/>
      <c r="O17" s="244"/>
      <c r="P17" s="252"/>
      <c r="Q17" s="252"/>
      <c r="R17" s="244"/>
      <c r="S17" s="3"/>
    </row>
    <row r="18" spans="1:19" ht="25.5" customHeight="1" x14ac:dyDescent="0.3">
      <c r="A18" s="174">
        <v>1</v>
      </c>
      <c r="B18" s="138">
        <v>17</v>
      </c>
      <c r="C18" s="136" t="s">
        <v>293</v>
      </c>
      <c r="D18" s="50">
        <v>2002</v>
      </c>
      <c r="E18" s="48" t="s">
        <v>11</v>
      </c>
      <c r="F18" s="46" t="s">
        <v>216</v>
      </c>
      <c r="G18" s="139" t="s">
        <v>224</v>
      </c>
      <c r="H18" s="181">
        <v>2</v>
      </c>
      <c r="I18" s="181">
        <v>1</v>
      </c>
      <c r="J18" s="181">
        <v>1</v>
      </c>
      <c r="K18" s="182">
        <v>3</v>
      </c>
      <c r="L18" s="182">
        <f t="shared" ref="L18:L41" si="0">H18+I18+J18+K18</f>
        <v>7</v>
      </c>
      <c r="M18" s="183">
        <f t="shared" ref="M18:M32" si="1">"0:0:30"*L18</f>
        <v>2.4305555555555556E-3</v>
      </c>
      <c r="N18" s="176">
        <v>1.6238425925925924E-2</v>
      </c>
      <c r="O18" s="184">
        <v>3.1250000000000002E-3</v>
      </c>
      <c r="P18" s="196">
        <v>2.0829861111111111E-2</v>
      </c>
      <c r="Q18" s="176"/>
      <c r="R18" s="176"/>
      <c r="S18" s="7"/>
    </row>
    <row r="19" spans="1:19" ht="25.5" customHeight="1" x14ac:dyDescent="0.3">
      <c r="A19" s="174">
        <v>2</v>
      </c>
      <c r="B19" s="138">
        <v>19</v>
      </c>
      <c r="C19" s="134" t="s">
        <v>139</v>
      </c>
      <c r="D19" s="44" t="s">
        <v>138</v>
      </c>
      <c r="E19" s="47" t="s">
        <v>11</v>
      </c>
      <c r="F19" s="46" t="s">
        <v>70</v>
      </c>
      <c r="G19" s="49" t="s">
        <v>242</v>
      </c>
      <c r="H19" s="181">
        <v>2</v>
      </c>
      <c r="I19" s="181">
        <v>1</v>
      </c>
      <c r="J19" s="181">
        <v>1</v>
      </c>
      <c r="K19" s="182">
        <v>1</v>
      </c>
      <c r="L19" s="182">
        <f t="shared" si="0"/>
        <v>5</v>
      </c>
      <c r="M19" s="183">
        <f t="shared" si="1"/>
        <v>1.7361111111111112E-3</v>
      </c>
      <c r="N19" s="176">
        <v>1.5046296296296295E-2</v>
      </c>
      <c r="O19" s="184">
        <v>1.38888888888889E-3</v>
      </c>
      <c r="P19" s="196">
        <v>2.1275462962962965E-2</v>
      </c>
      <c r="Q19" s="176"/>
      <c r="R19" s="176">
        <f>P19-P18</f>
        <v>4.4560185185185328E-4</v>
      </c>
      <c r="S19" s="7"/>
    </row>
    <row r="20" spans="1:19" ht="25.5" customHeight="1" x14ac:dyDescent="0.3">
      <c r="A20" s="174">
        <v>3</v>
      </c>
      <c r="B20" s="138">
        <v>14</v>
      </c>
      <c r="C20" s="134" t="s">
        <v>147</v>
      </c>
      <c r="D20" s="47">
        <v>2002</v>
      </c>
      <c r="E20" s="47" t="s">
        <v>11</v>
      </c>
      <c r="F20" s="137" t="s">
        <v>104</v>
      </c>
      <c r="G20" s="49" t="s">
        <v>105</v>
      </c>
      <c r="H20" s="181">
        <v>4</v>
      </c>
      <c r="I20" s="181">
        <v>2</v>
      </c>
      <c r="J20" s="181">
        <v>1</v>
      </c>
      <c r="K20" s="182">
        <v>2</v>
      </c>
      <c r="L20" s="182">
        <f t="shared" si="0"/>
        <v>9</v>
      </c>
      <c r="M20" s="183">
        <f t="shared" si="1"/>
        <v>3.1250000000000002E-3</v>
      </c>
      <c r="N20" s="176">
        <v>1.4016203703703704E-2</v>
      </c>
      <c r="O20" s="184">
        <v>3.4722222222222224E-4</v>
      </c>
      <c r="P20" s="196">
        <v>2.1340277777777777E-2</v>
      </c>
      <c r="Q20" s="176"/>
      <c r="R20" s="176">
        <f>P20-P18</f>
        <v>5.1041666666666596E-4</v>
      </c>
      <c r="S20" s="7"/>
    </row>
    <row r="21" spans="1:19" ht="25.5" customHeight="1" x14ac:dyDescent="0.3">
      <c r="A21" s="174">
        <v>4</v>
      </c>
      <c r="B21" s="138">
        <v>16</v>
      </c>
      <c r="C21" s="76" t="s">
        <v>285</v>
      </c>
      <c r="D21" s="47">
        <v>2002</v>
      </c>
      <c r="E21" s="50" t="s">
        <v>11</v>
      </c>
      <c r="F21" s="46" t="s">
        <v>65</v>
      </c>
      <c r="G21" s="49" t="s">
        <v>220</v>
      </c>
      <c r="H21" s="181">
        <v>0</v>
      </c>
      <c r="I21" s="181">
        <v>4</v>
      </c>
      <c r="J21" s="181">
        <v>1</v>
      </c>
      <c r="K21" s="182">
        <v>1</v>
      </c>
      <c r="L21" s="182">
        <f t="shared" si="0"/>
        <v>6</v>
      </c>
      <c r="M21" s="183">
        <f t="shared" si="1"/>
        <v>2.0833333333333333E-3</v>
      </c>
      <c r="N21" s="176">
        <v>1.2638888888888889E-2</v>
      </c>
      <c r="O21" s="184">
        <v>6.9444444444444447E-4</v>
      </c>
      <c r="P21" s="196">
        <v>2.1603009259259259E-2</v>
      </c>
      <c r="Q21" s="176"/>
      <c r="R21" s="176">
        <f>P21-P18</f>
        <v>7.7314814814814781E-4</v>
      </c>
      <c r="S21" s="7"/>
    </row>
    <row r="22" spans="1:19" ht="25.5" customHeight="1" x14ac:dyDescent="0.3">
      <c r="A22" s="174">
        <v>5</v>
      </c>
      <c r="B22" s="138">
        <v>20</v>
      </c>
      <c r="C22" s="156" t="s">
        <v>146</v>
      </c>
      <c r="D22" s="47">
        <v>2002</v>
      </c>
      <c r="E22" s="48" t="s">
        <v>11</v>
      </c>
      <c r="F22" s="47" t="s">
        <v>34</v>
      </c>
      <c r="G22" s="160" t="s">
        <v>298</v>
      </c>
      <c r="H22" s="181">
        <v>3</v>
      </c>
      <c r="I22" s="181">
        <v>3</v>
      </c>
      <c r="J22" s="181">
        <v>0</v>
      </c>
      <c r="K22" s="182">
        <v>1</v>
      </c>
      <c r="L22" s="182">
        <f t="shared" si="0"/>
        <v>7</v>
      </c>
      <c r="M22" s="183">
        <f t="shared" si="1"/>
        <v>2.4305555555555556E-3</v>
      </c>
      <c r="N22" s="176">
        <v>1.2881944444444446E-2</v>
      </c>
      <c r="O22" s="184">
        <v>1.0416666666666699E-3</v>
      </c>
      <c r="P22" s="196">
        <v>2.1888888888888888E-2</v>
      </c>
      <c r="Q22" s="176"/>
      <c r="R22" s="176">
        <f>P22-P18</f>
        <v>1.0590277777777768E-3</v>
      </c>
      <c r="S22" s="7"/>
    </row>
    <row r="23" spans="1:19" ht="25.5" customHeight="1" x14ac:dyDescent="0.3">
      <c r="A23" s="174">
        <v>6</v>
      </c>
      <c r="B23" s="138">
        <v>15</v>
      </c>
      <c r="C23" s="136" t="s">
        <v>286</v>
      </c>
      <c r="D23" s="50">
        <v>2001</v>
      </c>
      <c r="E23" s="48" t="s">
        <v>11</v>
      </c>
      <c r="F23" s="46" t="s">
        <v>296</v>
      </c>
      <c r="G23" s="139" t="s">
        <v>297</v>
      </c>
      <c r="H23" s="181">
        <v>3</v>
      </c>
      <c r="I23" s="181">
        <v>3</v>
      </c>
      <c r="J23" s="181">
        <v>3</v>
      </c>
      <c r="K23" s="182">
        <v>1</v>
      </c>
      <c r="L23" s="182">
        <f t="shared" si="0"/>
        <v>10</v>
      </c>
      <c r="M23" s="183">
        <f t="shared" si="1"/>
        <v>3.4722222222222225E-3</v>
      </c>
      <c r="N23" s="176">
        <v>1.4502314814814815E-2</v>
      </c>
      <c r="O23" s="184">
        <v>2.43055555555555E-3</v>
      </c>
      <c r="P23" s="196">
        <v>2.1994212962962962E-2</v>
      </c>
      <c r="Q23" s="176"/>
      <c r="R23" s="176">
        <f>P23-P18</f>
        <v>1.1643518518518504E-3</v>
      </c>
      <c r="S23" s="7"/>
    </row>
    <row r="24" spans="1:19" ht="25.5" customHeight="1" x14ac:dyDescent="0.3">
      <c r="A24" s="174">
        <v>7</v>
      </c>
      <c r="B24" s="138">
        <v>21</v>
      </c>
      <c r="C24" s="76" t="s">
        <v>141</v>
      </c>
      <c r="D24" s="44" t="s">
        <v>142</v>
      </c>
      <c r="E24" s="47" t="s">
        <v>11</v>
      </c>
      <c r="F24" s="59" t="s">
        <v>104</v>
      </c>
      <c r="G24" s="75" t="s">
        <v>105</v>
      </c>
      <c r="H24" s="181">
        <v>3</v>
      </c>
      <c r="I24" s="181">
        <v>1</v>
      </c>
      <c r="J24" s="181">
        <v>3</v>
      </c>
      <c r="K24" s="182">
        <v>2</v>
      </c>
      <c r="L24" s="182">
        <f t="shared" si="0"/>
        <v>9</v>
      </c>
      <c r="M24" s="183">
        <f t="shared" si="1"/>
        <v>3.1250000000000002E-3</v>
      </c>
      <c r="N24" s="176">
        <v>2.3634259259259258E-2</v>
      </c>
      <c r="O24" s="184">
        <v>7.6388888888888904E-3</v>
      </c>
      <c r="P24" s="196">
        <v>2.3396990740740743E-2</v>
      </c>
      <c r="Q24" s="176"/>
      <c r="R24" s="176">
        <f>P24-P18</f>
        <v>2.567129629629631E-3</v>
      </c>
      <c r="S24" s="7"/>
    </row>
    <row r="25" spans="1:19" ht="25.5" customHeight="1" x14ac:dyDescent="0.3">
      <c r="A25" s="174">
        <v>8</v>
      </c>
      <c r="B25" s="138">
        <v>28</v>
      </c>
      <c r="C25" s="76" t="s">
        <v>145</v>
      </c>
      <c r="D25" s="47">
        <v>2002</v>
      </c>
      <c r="E25" s="48" t="s">
        <v>10</v>
      </c>
      <c r="F25" s="46" t="s">
        <v>61</v>
      </c>
      <c r="G25" s="49" t="s">
        <v>221</v>
      </c>
      <c r="H25" s="181">
        <v>3</v>
      </c>
      <c r="I25" s="181">
        <v>2</v>
      </c>
      <c r="J25" s="181">
        <v>1</v>
      </c>
      <c r="K25" s="182">
        <v>3</v>
      </c>
      <c r="L25" s="182">
        <f t="shared" si="0"/>
        <v>9</v>
      </c>
      <c r="M25" s="183">
        <f t="shared" si="1"/>
        <v>3.1250000000000002E-3</v>
      </c>
      <c r="N25" s="176">
        <v>1.5590277777777778E-2</v>
      </c>
      <c r="O25" s="184">
        <v>3.4722222222222199E-3</v>
      </c>
      <c r="P25" s="196">
        <v>2.3689814814814816E-2</v>
      </c>
      <c r="Q25" s="176"/>
      <c r="R25" s="176">
        <f>P25-P18</f>
        <v>2.8599537037037048E-3</v>
      </c>
      <c r="S25" s="7"/>
    </row>
    <row r="26" spans="1:19" ht="25.5" customHeight="1" x14ac:dyDescent="0.3">
      <c r="A26" s="174">
        <v>9</v>
      </c>
      <c r="B26" s="138">
        <v>18</v>
      </c>
      <c r="C26" s="76" t="s">
        <v>143</v>
      </c>
      <c r="D26" s="44" t="s">
        <v>142</v>
      </c>
      <c r="E26" s="47" t="s">
        <v>159</v>
      </c>
      <c r="F26" s="46" t="s">
        <v>68</v>
      </c>
      <c r="G26" s="49" t="s">
        <v>219</v>
      </c>
      <c r="H26" s="181">
        <v>1</v>
      </c>
      <c r="I26" s="181">
        <v>2</v>
      </c>
      <c r="J26" s="181">
        <v>4</v>
      </c>
      <c r="K26" s="182">
        <v>4</v>
      </c>
      <c r="L26" s="182">
        <f t="shared" si="0"/>
        <v>11</v>
      </c>
      <c r="M26" s="183">
        <f t="shared" si="1"/>
        <v>3.8194444444444448E-3</v>
      </c>
      <c r="N26" s="176">
        <v>1.7592592592592594E-2</v>
      </c>
      <c r="O26" s="184">
        <v>3.81944444444444E-3</v>
      </c>
      <c r="P26" s="196">
        <v>2.4082175925925927E-2</v>
      </c>
      <c r="Q26" s="176"/>
      <c r="R26" s="176">
        <f>P26-P18</f>
        <v>3.2523148148148155E-3</v>
      </c>
      <c r="S26" s="7"/>
    </row>
    <row r="27" spans="1:19" ht="25.5" customHeight="1" x14ac:dyDescent="0.3">
      <c r="A27" s="174">
        <v>10</v>
      </c>
      <c r="B27" s="138">
        <v>31</v>
      </c>
      <c r="C27" s="136" t="s">
        <v>292</v>
      </c>
      <c r="D27" s="50">
        <v>2002</v>
      </c>
      <c r="E27" s="48" t="s">
        <v>11</v>
      </c>
      <c r="F27" s="46" t="s">
        <v>216</v>
      </c>
      <c r="G27" s="139" t="s">
        <v>224</v>
      </c>
      <c r="H27" s="181">
        <v>3</v>
      </c>
      <c r="I27" s="181">
        <v>1</v>
      </c>
      <c r="J27" s="181">
        <v>3</v>
      </c>
      <c r="K27" s="182">
        <v>3</v>
      </c>
      <c r="L27" s="182">
        <f t="shared" si="0"/>
        <v>10</v>
      </c>
      <c r="M27" s="183">
        <f t="shared" si="1"/>
        <v>3.4722222222222225E-3</v>
      </c>
      <c r="N27" s="176">
        <v>1.758101851851852E-2</v>
      </c>
      <c r="O27" s="184">
        <v>5.2083333333333296E-3</v>
      </c>
      <c r="P27" s="196">
        <v>2.4359953703703707E-2</v>
      </c>
      <c r="Q27" s="176"/>
      <c r="R27" s="176">
        <f>P27-P18</f>
        <v>3.5300925925925951E-3</v>
      </c>
      <c r="S27" s="7"/>
    </row>
    <row r="28" spans="1:19" ht="25.5" customHeight="1" x14ac:dyDescent="0.3">
      <c r="A28" s="174">
        <v>11</v>
      </c>
      <c r="B28" s="138">
        <v>26</v>
      </c>
      <c r="C28" s="136" t="s">
        <v>294</v>
      </c>
      <c r="D28" s="50">
        <v>2001</v>
      </c>
      <c r="E28" s="48" t="s">
        <v>159</v>
      </c>
      <c r="F28" s="46" t="s">
        <v>216</v>
      </c>
      <c r="G28" s="139" t="s">
        <v>224</v>
      </c>
      <c r="H28" s="181">
        <v>4</v>
      </c>
      <c r="I28" s="181">
        <v>2</v>
      </c>
      <c r="J28" s="181">
        <v>3</v>
      </c>
      <c r="K28" s="182">
        <v>2</v>
      </c>
      <c r="L28" s="182">
        <f t="shared" si="0"/>
        <v>11</v>
      </c>
      <c r="M28" s="183">
        <f t="shared" si="1"/>
        <v>3.8194444444444448E-3</v>
      </c>
      <c r="N28" s="176">
        <v>1.8090277777777778E-2</v>
      </c>
      <c r="O28" s="184">
        <v>5.9027777777777802E-3</v>
      </c>
      <c r="P28" s="196">
        <v>2.4409722222222222E-2</v>
      </c>
      <c r="Q28" s="176"/>
      <c r="R28" s="176">
        <f>P28-P18</f>
        <v>3.5798611111111101E-3</v>
      </c>
      <c r="S28" s="7"/>
    </row>
    <row r="29" spans="1:19" ht="25.5" customHeight="1" x14ac:dyDescent="0.3">
      <c r="A29" s="174">
        <v>12</v>
      </c>
      <c r="B29" s="138">
        <v>23</v>
      </c>
      <c r="C29" s="76" t="s">
        <v>140</v>
      </c>
      <c r="D29" s="47">
        <v>2002</v>
      </c>
      <c r="E29" s="50" t="s">
        <v>159</v>
      </c>
      <c r="F29" s="46" t="s">
        <v>65</v>
      </c>
      <c r="G29" s="49" t="s">
        <v>220</v>
      </c>
      <c r="H29" s="181">
        <v>1</v>
      </c>
      <c r="I29" s="181">
        <v>3</v>
      </c>
      <c r="J29" s="181">
        <v>1</v>
      </c>
      <c r="K29" s="182">
        <v>4</v>
      </c>
      <c r="L29" s="182">
        <f t="shared" si="0"/>
        <v>9</v>
      </c>
      <c r="M29" s="183">
        <f t="shared" si="1"/>
        <v>3.1250000000000002E-3</v>
      </c>
      <c r="N29" s="176">
        <v>1.638888888888889E-2</v>
      </c>
      <c r="O29" s="184">
        <v>4.5138888888888902E-3</v>
      </c>
      <c r="P29" s="196">
        <v>2.5001157407407406E-2</v>
      </c>
      <c r="Q29" s="176"/>
      <c r="R29" s="176">
        <f>P29-P18</f>
        <v>4.1712962962962945E-3</v>
      </c>
      <c r="S29" s="7"/>
    </row>
    <row r="30" spans="1:19" ht="25.5" customHeight="1" x14ac:dyDescent="0.3">
      <c r="A30" s="174">
        <v>13</v>
      </c>
      <c r="B30" s="138">
        <v>24</v>
      </c>
      <c r="C30" s="156" t="s">
        <v>135</v>
      </c>
      <c r="D30" s="47">
        <v>2002</v>
      </c>
      <c r="E30" s="48" t="s">
        <v>159</v>
      </c>
      <c r="F30" s="46" t="s">
        <v>300</v>
      </c>
      <c r="G30" s="160" t="s">
        <v>299</v>
      </c>
      <c r="H30" s="181">
        <v>2</v>
      </c>
      <c r="I30" s="181">
        <v>2</v>
      </c>
      <c r="J30" s="181">
        <v>5</v>
      </c>
      <c r="K30" s="138">
        <v>2</v>
      </c>
      <c r="L30" s="182">
        <f t="shared" si="0"/>
        <v>11</v>
      </c>
      <c r="M30" s="183">
        <f t="shared" si="1"/>
        <v>3.8194444444444448E-3</v>
      </c>
      <c r="N30" s="176">
        <v>2.2743055555555555E-2</v>
      </c>
      <c r="O30" s="184">
        <v>8.6805555555555507E-3</v>
      </c>
      <c r="P30" s="196">
        <v>2.5165509259259259E-2</v>
      </c>
      <c r="Q30" s="176"/>
      <c r="R30" s="176">
        <f>P30-P18</f>
        <v>4.3356481481481475E-3</v>
      </c>
      <c r="S30" s="7"/>
    </row>
    <row r="31" spans="1:19" ht="25.5" customHeight="1" x14ac:dyDescent="0.3">
      <c r="A31" s="174">
        <v>14</v>
      </c>
      <c r="B31" s="138">
        <v>25</v>
      </c>
      <c r="C31" s="76" t="s">
        <v>136</v>
      </c>
      <c r="D31" s="47">
        <v>2001</v>
      </c>
      <c r="E31" s="50" t="s">
        <v>11</v>
      </c>
      <c r="F31" s="46" t="s">
        <v>65</v>
      </c>
      <c r="G31" s="49" t="s">
        <v>220</v>
      </c>
      <c r="H31" s="181">
        <v>3</v>
      </c>
      <c r="I31" s="181">
        <v>2</v>
      </c>
      <c r="J31" s="181">
        <v>3</v>
      </c>
      <c r="K31" s="182">
        <v>1</v>
      </c>
      <c r="L31" s="182">
        <f t="shared" si="0"/>
        <v>9</v>
      </c>
      <c r="M31" s="183">
        <f t="shared" si="1"/>
        <v>3.1250000000000002E-3</v>
      </c>
      <c r="N31" s="176">
        <v>1.9293981481481485E-2</v>
      </c>
      <c r="O31" s="184">
        <v>6.5972222222222196E-3</v>
      </c>
      <c r="P31" s="196">
        <v>2.5177083333333336E-2</v>
      </c>
      <c r="Q31" s="177"/>
      <c r="R31" s="176">
        <f>P31-P18</f>
        <v>4.3472222222222245E-3</v>
      </c>
      <c r="S31" s="7"/>
    </row>
    <row r="32" spans="1:19" ht="25.5" customHeight="1" x14ac:dyDescent="0.3">
      <c r="A32" s="174">
        <v>15</v>
      </c>
      <c r="B32" s="138">
        <v>27</v>
      </c>
      <c r="C32" s="136" t="s">
        <v>290</v>
      </c>
      <c r="D32" s="50">
        <v>2001</v>
      </c>
      <c r="E32" s="48" t="s">
        <v>11</v>
      </c>
      <c r="F32" s="46" t="s">
        <v>279</v>
      </c>
      <c r="G32" s="139" t="s">
        <v>280</v>
      </c>
      <c r="H32" s="186">
        <v>1</v>
      </c>
      <c r="I32" s="186">
        <v>1</v>
      </c>
      <c r="J32" s="186">
        <v>2</v>
      </c>
      <c r="K32" s="138">
        <v>1</v>
      </c>
      <c r="L32" s="182">
        <f t="shared" si="0"/>
        <v>5</v>
      </c>
      <c r="M32" s="187">
        <f t="shared" si="1"/>
        <v>1.7361111111111112E-3</v>
      </c>
      <c r="N32" s="177">
        <v>1.9849537037037037E-2</v>
      </c>
      <c r="O32" s="188">
        <v>6.2500000000000003E-3</v>
      </c>
      <c r="P32" s="196">
        <v>2.5396990740740741E-2</v>
      </c>
      <c r="Q32" s="176"/>
      <c r="R32" s="176">
        <f>P32-P18</f>
        <v>4.5671296296296293E-3</v>
      </c>
      <c r="S32" s="7"/>
    </row>
    <row r="33" spans="1:29" ht="25.5" customHeight="1" x14ac:dyDescent="0.3">
      <c r="A33" s="174">
        <v>16</v>
      </c>
      <c r="B33" s="138">
        <v>30</v>
      </c>
      <c r="C33" s="134" t="s">
        <v>144</v>
      </c>
      <c r="D33" s="47">
        <v>2002</v>
      </c>
      <c r="E33" s="47" t="s">
        <v>11</v>
      </c>
      <c r="F33" s="46" t="s">
        <v>104</v>
      </c>
      <c r="G33" s="49" t="s">
        <v>105</v>
      </c>
      <c r="H33" s="181">
        <v>0</v>
      </c>
      <c r="I33" s="181">
        <v>3</v>
      </c>
      <c r="J33" s="181">
        <v>3</v>
      </c>
      <c r="K33" s="182">
        <v>2</v>
      </c>
      <c r="L33" s="182">
        <f t="shared" si="0"/>
        <v>8</v>
      </c>
      <c r="M33" s="183"/>
      <c r="N33" s="176">
        <v>2.1180555555555553E-2</v>
      </c>
      <c r="O33" s="184">
        <v>7.9861111111111122E-3</v>
      </c>
      <c r="P33" s="196">
        <v>2.5993055555555557E-2</v>
      </c>
      <c r="Q33" s="176"/>
      <c r="R33" s="176">
        <f>P33-P18</f>
        <v>5.1631944444444459E-3</v>
      </c>
      <c r="S33" s="7"/>
    </row>
    <row r="34" spans="1:29" ht="25.5" customHeight="1" x14ac:dyDescent="0.3">
      <c r="A34" s="174">
        <v>17</v>
      </c>
      <c r="B34" s="138">
        <v>32</v>
      </c>
      <c r="C34" s="76" t="s">
        <v>148</v>
      </c>
      <c r="D34" s="44" t="s">
        <v>142</v>
      </c>
      <c r="E34" s="47" t="s">
        <v>159</v>
      </c>
      <c r="F34" s="46" t="s">
        <v>68</v>
      </c>
      <c r="G34" s="49" t="s">
        <v>219</v>
      </c>
      <c r="H34" s="181">
        <v>2</v>
      </c>
      <c r="I34" s="181">
        <v>3</v>
      </c>
      <c r="J34" s="181">
        <v>3</v>
      </c>
      <c r="K34" s="182">
        <v>4</v>
      </c>
      <c r="L34" s="182">
        <f t="shared" si="0"/>
        <v>12</v>
      </c>
      <c r="M34" s="183">
        <f>"0:0:30"*L34</f>
        <v>4.1666666666666666E-3</v>
      </c>
      <c r="N34" s="176">
        <v>1.7465277777777777E-2</v>
      </c>
      <c r="O34" s="184">
        <v>4.8611111111111103E-3</v>
      </c>
      <c r="P34" s="196">
        <v>2.6450231481481481E-2</v>
      </c>
      <c r="Q34" s="176"/>
      <c r="R34" s="176">
        <f>P34-P18</f>
        <v>5.6203703703703693E-3</v>
      </c>
      <c r="S34" s="7"/>
    </row>
    <row r="35" spans="1:29" ht="25.5" customHeight="1" x14ac:dyDescent="0.3">
      <c r="A35" s="174">
        <v>18</v>
      </c>
      <c r="B35" s="138">
        <v>36</v>
      </c>
      <c r="C35" s="136" t="s">
        <v>287</v>
      </c>
      <c r="D35" s="50">
        <v>2001</v>
      </c>
      <c r="E35" s="48" t="s">
        <v>11</v>
      </c>
      <c r="F35" s="46" t="s">
        <v>214</v>
      </c>
      <c r="G35" s="139" t="s">
        <v>222</v>
      </c>
      <c r="H35" s="181">
        <v>5</v>
      </c>
      <c r="I35" s="181">
        <v>3</v>
      </c>
      <c r="J35" s="181">
        <v>4</v>
      </c>
      <c r="K35" s="182">
        <v>4</v>
      </c>
      <c r="L35" s="182">
        <f t="shared" si="0"/>
        <v>16</v>
      </c>
      <c r="M35" s="183">
        <f>"0:0:30"*L35</f>
        <v>5.5555555555555558E-3</v>
      </c>
      <c r="N35" s="176">
        <v>1.8472222222222223E-2</v>
      </c>
      <c r="O35" s="184">
        <v>7.9861111111111105E-3</v>
      </c>
      <c r="P35" s="196">
        <v>2.6458333333333334E-2</v>
      </c>
      <c r="Q35" s="176"/>
      <c r="R35" s="176">
        <f>P35-P18</f>
        <v>5.6284722222222222E-3</v>
      </c>
      <c r="S35" s="109"/>
    </row>
    <row r="36" spans="1:29" ht="25.5" customHeight="1" x14ac:dyDescent="0.3">
      <c r="A36" s="174">
        <v>19</v>
      </c>
      <c r="B36" s="138">
        <v>29</v>
      </c>
      <c r="C36" s="134" t="s">
        <v>137</v>
      </c>
      <c r="D36" s="44" t="s">
        <v>138</v>
      </c>
      <c r="E36" s="47" t="s">
        <v>11</v>
      </c>
      <c r="F36" s="46" t="s">
        <v>70</v>
      </c>
      <c r="G36" s="49" t="s">
        <v>242</v>
      </c>
      <c r="H36" s="181">
        <v>3</v>
      </c>
      <c r="I36" s="181">
        <v>3</v>
      </c>
      <c r="J36" s="181">
        <v>4</v>
      </c>
      <c r="K36" s="182">
        <v>2</v>
      </c>
      <c r="L36" s="182">
        <f t="shared" si="0"/>
        <v>12</v>
      </c>
      <c r="M36" s="183">
        <f>"0:0:30"*L36</f>
        <v>4.1666666666666666E-3</v>
      </c>
      <c r="N36" s="176">
        <v>1.861111111111111E-2</v>
      </c>
      <c r="O36" s="184">
        <v>7.2916666666666598E-3</v>
      </c>
      <c r="P36" s="196">
        <v>2.6510416666666665E-2</v>
      </c>
      <c r="Q36" s="176"/>
      <c r="R36" s="176">
        <f>P36-P18</f>
        <v>5.6805555555555533E-3</v>
      </c>
      <c r="S36" s="7"/>
    </row>
    <row r="37" spans="1:29" ht="25.5" customHeight="1" x14ac:dyDescent="0.3">
      <c r="A37" s="174">
        <v>20</v>
      </c>
      <c r="B37" s="138">
        <v>22</v>
      </c>
      <c r="C37" s="136" t="s">
        <v>288</v>
      </c>
      <c r="D37" s="50">
        <v>2002</v>
      </c>
      <c r="E37" s="48" t="s">
        <v>11</v>
      </c>
      <c r="F37" s="46" t="s">
        <v>214</v>
      </c>
      <c r="G37" s="139" t="s">
        <v>222</v>
      </c>
      <c r="H37" s="181">
        <v>5</v>
      </c>
      <c r="I37" s="181">
        <v>4</v>
      </c>
      <c r="J37" s="181">
        <v>4</v>
      </c>
      <c r="K37" s="182">
        <v>4</v>
      </c>
      <c r="L37" s="182">
        <f t="shared" si="0"/>
        <v>17</v>
      </c>
      <c r="M37" s="183">
        <f>"0:0:30"*L37</f>
        <v>5.9027777777777776E-3</v>
      </c>
      <c r="N37" s="176">
        <v>1.9340277777777779E-2</v>
      </c>
      <c r="O37" s="184">
        <v>8.3333333333333297E-3</v>
      </c>
      <c r="P37" s="196">
        <v>2.6731481481481481E-2</v>
      </c>
      <c r="Q37" s="176"/>
      <c r="R37" s="176">
        <f>P37-P18</f>
        <v>5.9016203703703696E-3</v>
      </c>
      <c r="S37" s="7"/>
    </row>
    <row r="38" spans="1:29" ht="25.5" customHeight="1" x14ac:dyDescent="0.3">
      <c r="A38" s="174">
        <v>21</v>
      </c>
      <c r="B38" s="138">
        <v>35</v>
      </c>
      <c r="C38" s="136" t="s">
        <v>289</v>
      </c>
      <c r="D38" s="50">
        <v>2002</v>
      </c>
      <c r="E38" s="48" t="s">
        <v>11</v>
      </c>
      <c r="F38" s="46" t="s">
        <v>327</v>
      </c>
      <c r="G38" s="139" t="s">
        <v>280</v>
      </c>
      <c r="H38" s="181">
        <v>4</v>
      </c>
      <c r="I38" s="181">
        <v>2</v>
      </c>
      <c r="J38" s="181">
        <v>1</v>
      </c>
      <c r="K38" s="182">
        <v>2</v>
      </c>
      <c r="L38" s="182">
        <f t="shared" si="0"/>
        <v>9</v>
      </c>
      <c r="M38" s="183"/>
      <c r="N38" s="176">
        <v>1.9386574074074073E-2</v>
      </c>
      <c r="O38" s="184">
        <v>5.208333333333333E-3</v>
      </c>
      <c r="P38" s="196">
        <v>2.7018518518518522E-2</v>
      </c>
      <c r="Q38" s="176"/>
      <c r="R38" s="176">
        <f>P38-P18</f>
        <v>6.1886574074074101E-3</v>
      </c>
      <c r="S38" s="7"/>
    </row>
    <row r="39" spans="1:29" ht="25.5" customHeight="1" x14ac:dyDescent="0.3">
      <c r="A39" s="174">
        <v>22</v>
      </c>
      <c r="B39" s="138">
        <v>34</v>
      </c>
      <c r="C39" s="134" t="s">
        <v>134</v>
      </c>
      <c r="D39" s="47">
        <v>2001</v>
      </c>
      <c r="E39" s="47" t="s">
        <v>11</v>
      </c>
      <c r="F39" s="46" t="s">
        <v>104</v>
      </c>
      <c r="G39" s="49" t="s">
        <v>105</v>
      </c>
      <c r="H39" s="181">
        <v>3</v>
      </c>
      <c r="I39" s="181">
        <v>2</v>
      </c>
      <c r="J39" s="181">
        <v>4</v>
      </c>
      <c r="K39" s="182">
        <v>0</v>
      </c>
      <c r="L39" s="182">
        <f t="shared" si="0"/>
        <v>9</v>
      </c>
      <c r="M39" s="183">
        <f>"0:0:30"*L39</f>
        <v>3.1250000000000002E-3</v>
      </c>
      <c r="N39" s="176">
        <v>1.3668981481481482E-2</v>
      </c>
      <c r="O39" s="184">
        <v>2.0833333333333298E-3</v>
      </c>
      <c r="P39" s="196">
        <v>2.7620370370370368E-2</v>
      </c>
      <c r="Q39" s="176"/>
      <c r="R39" s="176">
        <f>P39-P18</f>
        <v>6.7905092592592566E-3</v>
      </c>
      <c r="S39" s="7"/>
    </row>
    <row r="40" spans="1:29" ht="25.5" customHeight="1" x14ac:dyDescent="0.3">
      <c r="A40" s="174">
        <v>23</v>
      </c>
      <c r="B40" s="138">
        <v>33</v>
      </c>
      <c r="C40" s="136" t="s">
        <v>295</v>
      </c>
      <c r="D40" s="50">
        <v>2002</v>
      </c>
      <c r="E40" s="48" t="s">
        <v>11</v>
      </c>
      <c r="F40" s="46" t="s">
        <v>282</v>
      </c>
      <c r="G40" s="139" t="s">
        <v>283</v>
      </c>
      <c r="H40" s="181">
        <v>3</v>
      </c>
      <c r="I40" s="181">
        <v>3</v>
      </c>
      <c r="J40" s="181">
        <v>4</v>
      </c>
      <c r="K40" s="182">
        <v>3</v>
      </c>
      <c r="L40" s="182">
        <f t="shared" si="0"/>
        <v>13</v>
      </c>
      <c r="M40" s="185"/>
      <c r="N40" s="176">
        <v>1.494212962962963E-2</v>
      </c>
      <c r="O40" s="176">
        <v>2.7777777777777779E-3</v>
      </c>
      <c r="P40" s="196">
        <v>2.7784722222222221E-2</v>
      </c>
      <c r="Q40" s="176"/>
      <c r="R40" s="176">
        <f>P40-P18</f>
        <v>6.9548611111111096E-3</v>
      </c>
      <c r="S40" s="7"/>
    </row>
    <row r="41" spans="1:29" ht="25.5" customHeight="1" x14ac:dyDescent="0.3">
      <c r="A41" s="174">
        <v>24</v>
      </c>
      <c r="B41" s="138">
        <v>37</v>
      </c>
      <c r="C41" s="136" t="s">
        <v>291</v>
      </c>
      <c r="D41" s="50">
        <v>2002</v>
      </c>
      <c r="E41" s="48" t="s">
        <v>10</v>
      </c>
      <c r="F41" s="46" t="s">
        <v>327</v>
      </c>
      <c r="G41" s="139" t="s">
        <v>280</v>
      </c>
      <c r="H41" s="181">
        <v>3</v>
      </c>
      <c r="I41" s="181">
        <v>3</v>
      </c>
      <c r="J41" s="181">
        <v>3</v>
      </c>
      <c r="K41" s="182">
        <v>2</v>
      </c>
      <c r="L41" s="182">
        <f t="shared" si="0"/>
        <v>11</v>
      </c>
      <c r="M41" s="183">
        <f>"0:0:30"*L41</f>
        <v>3.8194444444444448E-3</v>
      </c>
      <c r="N41" s="176">
        <v>1.7604166666666667E-2</v>
      </c>
      <c r="O41" s="184">
        <v>4.1666666666666597E-3</v>
      </c>
      <c r="P41" s="196">
        <v>2.9394675925925925E-2</v>
      </c>
      <c r="Q41" s="176"/>
      <c r="R41" s="176">
        <f>P41-P18</f>
        <v>8.5648148148148133E-3</v>
      </c>
      <c r="S41" s="7"/>
    </row>
    <row r="42" spans="1:29" ht="25.5" customHeight="1" x14ac:dyDescent="0.3">
      <c r="A42" s="206"/>
      <c r="B42" s="161"/>
      <c r="C42" s="195" t="s">
        <v>348</v>
      </c>
      <c r="D42" s="190"/>
      <c r="E42" s="229"/>
      <c r="F42" s="162"/>
      <c r="G42" s="207"/>
      <c r="H42" s="191"/>
      <c r="I42" s="191"/>
      <c r="J42" s="191"/>
      <c r="K42" s="189"/>
      <c r="L42" s="189"/>
      <c r="M42" s="192"/>
      <c r="N42" s="193"/>
      <c r="O42" s="194"/>
      <c r="P42" s="197"/>
      <c r="Q42" s="193"/>
      <c r="R42" s="193"/>
      <c r="S42" s="7"/>
    </row>
    <row r="43" spans="1:29" ht="30" customHeight="1" x14ac:dyDescent="0.3">
      <c r="A43" s="189"/>
      <c r="B43" s="216" t="s">
        <v>29</v>
      </c>
      <c r="C43" s="216"/>
      <c r="D43" s="246" t="s">
        <v>42</v>
      </c>
      <c r="E43" s="246"/>
      <c r="F43" s="39" t="s">
        <v>225</v>
      </c>
      <c r="G43" s="179"/>
      <c r="H43" s="191"/>
      <c r="I43" s="191"/>
      <c r="J43" s="191"/>
      <c r="K43" s="189"/>
      <c r="L43" s="189"/>
      <c r="M43" s="192"/>
      <c r="N43" s="193"/>
      <c r="O43" s="194"/>
      <c r="P43" s="193"/>
      <c r="Q43" s="193"/>
      <c r="R43" s="193"/>
      <c r="S43" s="7"/>
    </row>
    <row r="44" spans="1:29" ht="18.75" hidden="1" customHeight="1" x14ac:dyDescent="0.25">
      <c r="B44" s="253" t="s">
        <v>34</v>
      </c>
      <c r="C44" s="253"/>
      <c r="D44" s="40"/>
      <c r="E44" s="217"/>
      <c r="F44" s="217"/>
      <c r="G44" s="15"/>
      <c r="H44" s="15"/>
      <c r="I44" s="15"/>
      <c r="J44" s="15"/>
      <c r="K44" s="15"/>
      <c r="L44" s="15"/>
      <c r="M44" s="15"/>
      <c r="S44" s="8"/>
      <c r="V44" s="242"/>
      <c r="W44" s="242"/>
      <c r="X44" s="242"/>
      <c r="Y44" s="242"/>
      <c r="Z44" s="242"/>
      <c r="AA44" s="242"/>
      <c r="AB44" s="142"/>
      <c r="AC44" s="148"/>
    </row>
    <row r="45" spans="1:29" ht="37.5" hidden="1" customHeight="1" x14ac:dyDescent="0.25">
      <c r="B45" s="143" t="s">
        <v>29</v>
      </c>
      <c r="C45" s="143"/>
      <c r="D45" s="246" t="s">
        <v>42</v>
      </c>
      <c r="E45" s="246"/>
      <c r="F45" s="39" t="s">
        <v>225</v>
      </c>
      <c r="G45" s="40"/>
      <c r="H45" s="40"/>
      <c r="I45" s="39"/>
      <c r="J45" s="39"/>
      <c r="K45" s="32"/>
      <c r="L45" s="32"/>
      <c r="M45" s="147"/>
      <c r="S45" s="142"/>
      <c r="V45" s="1"/>
      <c r="W45" s="1"/>
      <c r="X45" s="242"/>
      <c r="Y45" s="242"/>
      <c r="Z45" s="242"/>
      <c r="AA45" s="242"/>
      <c r="AB45" s="142"/>
      <c r="AC45" s="148"/>
    </row>
    <row r="46" spans="1:29" ht="14.25" customHeight="1" x14ac:dyDescent="0.25">
      <c r="B46" s="253" t="s">
        <v>34</v>
      </c>
      <c r="C46" s="253"/>
      <c r="D46" s="40"/>
      <c r="E46" s="217"/>
      <c r="F46" s="217"/>
      <c r="G46" s="40"/>
      <c r="H46" s="40"/>
      <c r="I46" s="40"/>
      <c r="J46" s="40"/>
      <c r="S46" s="142"/>
    </row>
    <row r="47" spans="1:29" ht="13.5" customHeight="1" x14ac:dyDescent="0.25">
      <c r="B47" s="216"/>
      <c r="C47" s="216"/>
      <c r="D47" s="40"/>
      <c r="E47" s="217"/>
      <c r="F47" s="217"/>
      <c r="G47" s="40"/>
      <c r="H47" s="40"/>
      <c r="I47" s="40"/>
      <c r="J47" s="40"/>
      <c r="S47" s="142"/>
    </row>
    <row r="48" spans="1:29" ht="21" customHeight="1" x14ac:dyDescent="0.25">
      <c r="B48" s="143" t="s">
        <v>31</v>
      </c>
      <c r="C48" s="143"/>
      <c r="D48" s="246" t="s">
        <v>42</v>
      </c>
      <c r="E48" s="246"/>
      <c r="F48" s="140" t="s">
        <v>226</v>
      </c>
      <c r="G48" s="40"/>
      <c r="H48" s="140"/>
      <c r="I48" s="140"/>
      <c r="J48" s="210"/>
      <c r="K48" s="150"/>
      <c r="L48" s="150"/>
      <c r="M48" s="146"/>
      <c r="S48" s="142"/>
    </row>
    <row r="49" spans="2:20" ht="18.75" customHeight="1" x14ac:dyDescent="0.25">
      <c r="B49" s="253" t="s">
        <v>227</v>
      </c>
      <c r="C49" s="253"/>
      <c r="D49" s="143"/>
      <c r="E49" s="143"/>
      <c r="F49" s="143"/>
      <c r="G49" s="143"/>
      <c r="H49" s="143"/>
      <c r="I49" s="143"/>
      <c r="J49" s="208"/>
      <c r="K49" s="142"/>
      <c r="L49" s="142"/>
      <c r="M49" s="142"/>
      <c r="S49" s="142"/>
    </row>
    <row r="50" spans="2:20" ht="15.75" x14ac:dyDescent="0.25">
      <c r="B50" s="34"/>
      <c r="C50" s="34"/>
      <c r="D50" s="254"/>
      <c r="E50" s="254"/>
      <c r="F50" s="254"/>
      <c r="G50" s="254"/>
      <c r="H50" s="254"/>
      <c r="I50" s="254"/>
      <c r="J50" s="210"/>
      <c r="K50" s="142"/>
      <c r="L50" s="12"/>
      <c r="M50" s="12"/>
      <c r="S50" s="142"/>
    </row>
    <row r="51" spans="2:20" ht="15.75" x14ac:dyDescent="0.25">
      <c r="B51" s="40"/>
      <c r="C51" s="40"/>
      <c r="D51" s="246"/>
      <c r="E51" s="246"/>
      <c r="F51" s="246"/>
      <c r="G51" s="246"/>
      <c r="H51" s="246"/>
      <c r="I51" s="246"/>
      <c r="J51" s="209"/>
      <c r="K51" s="148"/>
      <c r="L51" s="13"/>
      <c r="M51" s="13"/>
      <c r="S51" s="148"/>
    </row>
    <row r="52" spans="2:20" ht="15" x14ac:dyDescent="0.25">
      <c r="D52" s="242"/>
      <c r="E52" s="242"/>
      <c r="F52" s="242"/>
      <c r="G52" s="242"/>
      <c r="H52" s="142"/>
      <c r="I52" s="148"/>
      <c r="J52" s="148"/>
      <c r="K52" s="148"/>
      <c r="L52" s="13"/>
      <c r="M52" s="13"/>
      <c r="S52" s="148"/>
    </row>
    <row r="53" spans="2:20" ht="20.25" customHeight="1" x14ac:dyDescent="0.25">
      <c r="H53" s="142"/>
      <c r="I53" s="148"/>
      <c r="J53" s="148"/>
      <c r="K53" s="148"/>
      <c r="L53" s="13"/>
      <c r="M53" s="13"/>
      <c r="S53" s="148"/>
      <c r="T53" s="142"/>
    </row>
    <row r="54" spans="2:20" ht="6.75" customHeight="1" x14ac:dyDescent="0.25">
      <c r="B54" s="242"/>
      <c r="C54" s="242"/>
      <c r="D54" s="242"/>
      <c r="E54" s="242"/>
      <c r="F54" s="242"/>
      <c r="G54" s="242"/>
      <c r="H54" s="142"/>
      <c r="I54" s="148"/>
      <c r="J54" s="148"/>
      <c r="K54" s="148"/>
      <c r="L54" s="13"/>
      <c r="M54" s="13"/>
      <c r="T54" s="142"/>
    </row>
    <row r="55" spans="2:20" ht="15" x14ac:dyDescent="0.25">
      <c r="B55" s="242"/>
      <c r="C55" s="242"/>
      <c r="D55" s="242"/>
      <c r="E55" s="242"/>
      <c r="F55" s="242"/>
      <c r="G55" s="242"/>
      <c r="H55" s="9"/>
      <c r="L55" s="13"/>
      <c r="M55" s="13"/>
      <c r="T55" s="142"/>
    </row>
    <row r="56" spans="2:20" ht="6.75" customHeight="1" x14ac:dyDescent="0.2"/>
  </sheetData>
  <sortState ref="B19:P41">
    <sortCondition ref="P18:P41"/>
  </sortState>
  <mergeCells count="38">
    <mergeCell ref="B44:C44"/>
    <mergeCell ref="B54:G54"/>
    <mergeCell ref="B55:G55"/>
    <mergeCell ref="B46:C46"/>
    <mergeCell ref="D48:E48"/>
    <mergeCell ref="B49:C49"/>
    <mergeCell ref="D50:I50"/>
    <mergeCell ref="D51:I51"/>
    <mergeCell ref="D52:G52"/>
    <mergeCell ref="D45:E45"/>
    <mergeCell ref="X45:AA45"/>
    <mergeCell ref="E16:E17"/>
    <mergeCell ref="F16:F17"/>
    <mergeCell ref="G16:G17"/>
    <mergeCell ref="H16:L16"/>
    <mergeCell ref="M16:M17"/>
    <mergeCell ref="N16:N17"/>
    <mergeCell ref="O16:O17"/>
    <mergeCell ref="P16:P17"/>
    <mergeCell ref="Q16:Q17"/>
    <mergeCell ref="R16:R17"/>
    <mergeCell ref="V44:AA44"/>
    <mergeCell ref="D43:E43"/>
    <mergeCell ref="A13:D13"/>
    <mergeCell ref="A14:D14"/>
    <mergeCell ref="A16:A17"/>
    <mergeCell ref="B16:B17"/>
    <mergeCell ref="C16:C17"/>
    <mergeCell ref="D16:D17"/>
    <mergeCell ref="A12:D12"/>
    <mergeCell ref="A1:R1"/>
    <mergeCell ref="A2:R2"/>
    <mergeCell ref="A3:R3"/>
    <mergeCell ref="D4:N4"/>
    <mergeCell ref="A11:D11"/>
    <mergeCell ref="F9:G9"/>
    <mergeCell ref="F10:G10"/>
    <mergeCell ref="F11:G11"/>
  </mergeCells>
  <pageMargins left="0.59055118110236227" right="0.39370078740157483" top="0.59055118110236227" bottom="0" header="0.11811023622047245" footer="0.11811023622047245"/>
  <pageSetup paperSize="9" scale="7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49"/>
  <sheetViews>
    <sheetView zoomScale="90" zoomScaleNormal="90" zoomScaleSheetLayoutView="100" workbookViewId="0">
      <selection activeCell="D4" sqref="D4:N4"/>
    </sheetView>
  </sheetViews>
  <sheetFormatPr defaultRowHeight="12.75" x14ac:dyDescent="0.2"/>
  <cols>
    <col min="1" max="1" width="6.28515625" style="1" customWidth="1"/>
    <col min="2" max="2" width="5.42578125" style="1" customWidth="1"/>
    <col min="3" max="3" width="28.140625" style="1" customWidth="1"/>
    <col min="4" max="4" width="14.5703125" style="1" customWidth="1"/>
    <col min="5" max="5" width="9" style="151" customWidth="1"/>
    <col min="6" max="6" width="26.85546875" style="151" customWidth="1"/>
    <col min="7" max="7" width="31.28515625" style="1" customWidth="1"/>
    <col min="8" max="11" width="5.5703125" style="1" customWidth="1"/>
    <col min="12" max="12" width="5.7109375" style="1" customWidth="1"/>
    <col min="13" max="13" width="7.7109375" style="1" hidden="1" customWidth="1"/>
    <col min="14" max="14" width="10.42578125" style="13" hidden="1" customWidth="1"/>
    <col min="15" max="15" width="9.140625" style="151" hidden="1" customWidth="1"/>
    <col min="16" max="16" width="10.5703125" style="4" customWidth="1"/>
    <col min="17" max="17" width="12.42578125" style="22" hidden="1" customWidth="1"/>
    <col min="18" max="18" width="10.28515625" style="4" customWidth="1"/>
    <col min="19" max="19" width="6.85546875" style="1" customWidth="1"/>
  </cols>
  <sheetData>
    <row r="1" spans="1:19" ht="16.5" customHeight="1" x14ac:dyDescent="0.2">
      <c r="A1" s="239" t="s">
        <v>17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</row>
    <row r="2" spans="1:19" ht="16.5" customHeight="1" x14ac:dyDescent="0.2">
      <c r="A2" s="239" t="s">
        <v>24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</row>
    <row r="3" spans="1:19" ht="16.5" customHeight="1" x14ac:dyDescent="0.2">
      <c r="A3" s="239" t="s">
        <v>26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</row>
    <row r="4" spans="1:19" ht="60" customHeight="1" x14ac:dyDescent="0.2">
      <c r="B4" s="41"/>
      <c r="C4" s="41"/>
      <c r="D4" s="255" t="s">
        <v>192</v>
      </c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41"/>
      <c r="P4" s="41"/>
      <c r="Q4" s="41"/>
      <c r="R4" s="41"/>
      <c r="S4" s="21"/>
    </row>
    <row r="5" spans="1:19" ht="15" x14ac:dyDescent="0.25">
      <c r="A5" s="150" t="s">
        <v>328</v>
      </c>
      <c r="B5" s="150"/>
      <c r="C5" s="150"/>
      <c r="D5" s="16"/>
      <c r="E5" s="16"/>
      <c r="F5" s="16"/>
      <c r="H5" s="16"/>
      <c r="I5" s="16"/>
      <c r="J5" s="16"/>
      <c r="K5" s="16"/>
      <c r="L5" s="16"/>
      <c r="M5" s="16"/>
      <c r="N5" s="16"/>
      <c r="O5" s="150" t="s">
        <v>36</v>
      </c>
      <c r="P5" s="150"/>
      <c r="Q5" s="150"/>
      <c r="R5" s="150"/>
      <c r="S5" s="149"/>
    </row>
    <row r="6" spans="1:19" ht="15" x14ac:dyDescent="0.25">
      <c r="A6" s="150" t="s">
        <v>337</v>
      </c>
      <c r="B6" s="150"/>
      <c r="C6" s="146"/>
      <c r="D6" s="16"/>
      <c r="E6" s="16"/>
      <c r="H6" s="150" t="s">
        <v>320</v>
      </c>
      <c r="I6" s="150"/>
      <c r="J6" s="150"/>
      <c r="K6" s="150"/>
      <c r="L6" s="150"/>
      <c r="M6" s="155"/>
      <c r="N6" s="16"/>
      <c r="O6" s="150" t="s">
        <v>38</v>
      </c>
      <c r="P6" s="150"/>
      <c r="Q6" s="150"/>
      <c r="R6" s="150"/>
      <c r="S6" s="149"/>
    </row>
    <row r="7" spans="1:19" ht="15" x14ac:dyDescent="0.25">
      <c r="A7" s="150" t="s">
        <v>321</v>
      </c>
      <c r="B7" s="150"/>
      <c r="C7" s="150"/>
      <c r="D7" s="16"/>
      <c r="E7" s="16"/>
      <c r="F7" s="16"/>
      <c r="G7" s="16"/>
      <c r="H7" s="150" t="s">
        <v>38</v>
      </c>
      <c r="I7" s="150"/>
      <c r="J7" s="150"/>
      <c r="K7" s="150"/>
      <c r="L7" s="150"/>
      <c r="M7" s="155"/>
      <c r="N7" s="16"/>
      <c r="O7" s="150" t="s">
        <v>313</v>
      </c>
      <c r="P7" s="150"/>
      <c r="Q7" s="150"/>
      <c r="R7" s="150"/>
      <c r="S7" s="149"/>
    </row>
    <row r="8" spans="1:19" ht="15" x14ac:dyDescent="0.25">
      <c r="A8" s="142" t="s">
        <v>46</v>
      </c>
      <c r="B8" s="142"/>
      <c r="C8" s="142"/>
      <c r="D8" s="16"/>
      <c r="E8" s="148"/>
      <c r="F8" s="148"/>
      <c r="H8" s="150" t="s">
        <v>312</v>
      </c>
      <c r="I8" s="150"/>
      <c r="J8" s="150"/>
      <c r="K8" s="150"/>
      <c r="L8" s="150"/>
      <c r="M8" s="155"/>
      <c r="N8" s="148"/>
      <c r="O8" s="142"/>
      <c r="P8" s="142"/>
      <c r="Q8" s="150"/>
      <c r="R8" s="142"/>
      <c r="S8" s="149"/>
    </row>
    <row r="9" spans="1:19" ht="15" customHeight="1" x14ac:dyDescent="0.25">
      <c r="A9" s="142" t="s">
        <v>194</v>
      </c>
      <c r="B9" s="142"/>
      <c r="C9" s="142"/>
      <c r="D9" s="142"/>
      <c r="E9" s="148"/>
      <c r="F9" s="236" t="s">
        <v>25</v>
      </c>
      <c r="G9" s="236"/>
      <c r="H9" s="148"/>
      <c r="I9" s="148"/>
      <c r="J9" s="148"/>
      <c r="K9" s="148"/>
      <c r="L9" s="148"/>
      <c r="M9" s="148"/>
      <c r="N9" s="148"/>
      <c r="O9" s="148"/>
      <c r="P9" s="148"/>
      <c r="Q9" s="16"/>
      <c r="R9" s="148"/>
      <c r="S9" s="149"/>
    </row>
    <row r="10" spans="1:19" ht="18.75" x14ac:dyDescent="0.3">
      <c r="A10" s="142" t="s">
        <v>196</v>
      </c>
      <c r="B10" s="142"/>
      <c r="C10" s="142"/>
      <c r="D10" s="142"/>
      <c r="E10" s="16"/>
      <c r="F10" s="16"/>
      <c r="G10" s="38"/>
      <c r="H10" s="148"/>
      <c r="I10" s="148"/>
      <c r="J10" s="148"/>
      <c r="K10" s="148"/>
      <c r="L10" s="148"/>
      <c r="M10" s="148"/>
      <c r="N10" s="148"/>
      <c r="O10" s="148"/>
      <c r="P10" s="148"/>
      <c r="Q10" s="16"/>
      <c r="R10" s="148"/>
      <c r="S10" s="149"/>
    </row>
    <row r="11" spans="1:19" ht="15" x14ac:dyDescent="0.25">
      <c r="A11" s="242" t="s">
        <v>195</v>
      </c>
      <c r="B11" s="242"/>
      <c r="C11" s="242"/>
      <c r="D11" s="242"/>
      <c r="E11" s="16"/>
      <c r="F11" s="16"/>
      <c r="H11" s="148"/>
      <c r="I11" s="148"/>
      <c r="J11" s="148"/>
      <c r="K11" s="148"/>
      <c r="L11" s="148"/>
      <c r="M11" s="148"/>
      <c r="N11" s="148"/>
      <c r="O11" s="148"/>
      <c r="P11" s="148"/>
      <c r="Q11" s="16"/>
      <c r="R11" s="148"/>
      <c r="S11" s="149"/>
    </row>
    <row r="12" spans="1:19" ht="15" x14ac:dyDescent="0.25">
      <c r="A12" s="235" t="s">
        <v>273</v>
      </c>
      <c r="B12" s="235"/>
      <c r="C12" s="235"/>
      <c r="D12" s="235"/>
      <c r="E12" s="16"/>
      <c r="F12" s="16"/>
      <c r="H12" s="148"/>
      <c r="I12" s="148"/>
      <c r="J12" s="148"/>
      <c r="K12" s="148"/>
      <c r="L12" s="148"/>
      <c r="M12" s="148"/>
      <c r="N12" s="148"/>
      <c r="O12" s="148"/>
      <c r="P12" s="148"/>
      <c r="Q12" s="16"/>
      <c r="R12" s="148"/>
      <c r="S12" s="16"/>
    </row>
    <row r="13" spans="1:19" ht="15" x14ac:dyDescent="0.25">
      <c r="A13" s="235" t="s">
        <v>274</v>
      </c>
      <c r="B13" s="235"/>
      <c r="C13" s="235"/>
      <c r="D13" s="235"/>
      <c r="E13" s="16"/>
      <c r="F13" s="16"/>
      <c r="H13" s="148"/>
      <c r="I13" s="148"/>
      <c r="J13" s="148"/>
      <c r="K13" s="148"/>
      <c r="L13" s="148"/>
      <c r="M13" s="148"/>
      <c r="N13" s="148"/>
      <c r="O13" s="148"/>
      <c r="P13" s="148"/>
      <c r="Q13" s="16"/>
      <c r="R13" s="148"/>
      <c r="S13" s="16"/>
    </row>
    <row r="14" spans="1:19" ht="15" x14ac:dyDescent="0.25">
      <c r="A14" s="235"/>
      <c r="B14" s="235"/>
      <c r="C14" s="235"/>
      <c r="D14" s="2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</row>
    <row r="15" spans="1:19" ht="15" customHeight="1" x14ac:dyDescent="0.3">
      <c r="A15" s="257" t="s">
        <v>43</v>
      </c>
      <c r="B15" s="257"/>
      <c r="C15" s="257"/>
      <c r="D15" s="257"/>
      <c r="E15" s="257"/>
      <c r="F15" s="257"/>
      <c r="G15" s="37" t="s">
        <v>338</v>
      </c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</row>
    <row r="16" spans="1:19" ht="13.5" customHeight="1" x14ac:dyDescent="0.2">
      <c r="A16" s="243" t="s">
        <v>22</v>
      </c>
      <c r="B16" s="243" t="s">
        <v>3</v>
      </c>
      <c r="C16" s="243" t="s">
        <v>2</v>
      </c>
      <c r="D16" s="245" t="s">
        <v>5</v>
      </c>
      <c r="E16" s="245" t="s">
        <v>6</v>
      </c>
      <c r="F16" s="245" t="s">
        <v>7</v>
      </c>
      <c r="G16" s="245" t="s">
        <v>33</v>
      </c>
      <c r="H16" s="245" t="s">
        <v>8</v>
      </c>
      <c r="I16" s="245"/>
      <c r="J16" s="245"/>
      <c r="K16" s="245"/>
      <c r="L16" s="245"/>
      <c r="M16" s="247" t="s">
        <v>51</v>
      </c>
      <c r="N16" s="249" t="s">
        <v>1</v>
      </c>
      <c r="O16" s="243" t="s">
        <v>0</v>
      </c>
      <c r="P16" s="251" t="s">
        <v>199</v>
      </c>
      <c r="Q16" s="251" t="s">
        <v>190</v>
      </c>
      <c r="R16" s="243" t="s">
        <v>23</v>
      </c>
      <c r="S16" s="3"/>
    </row>
    <row r="17" spans="1:19" ht="19.5" customHeight="1" x14ac:dyDescent="0.2">
      <c r="A17" s="244"/>
      <c r="B17" s="244"/>
      <c r="C17" s="244"/>
      <c r="D17" s="245"/>
      <c r="E17" s="245"/>
      <c r="F17" s="245"/>
      <c r="G17" s="245"/>
      <c r="H17" s="218" t="s">
        <v>15</v>
      </c>
      <c r="I17" s="218" t="s">
        <v>15</v>
      </c>
      <c r="J17" s="218" t="s">
        <v>16</v>
      </c>
      <c r="K17" s="218" t="s">
        <v>16</v>
      </c>
      <c r="L17" s="144" t="s">
        <v>9</v>
      </c>
      <c r="M17" s="248"/>
      <c r="N17" s="250"/>
      <c r="O17" s="244"/>
      <c r="P17" s="252"/>
      <c r="Q17" s="252"/>
      <c r="R17" s="244"/>
      <c r="S17" s="3"/>
    </row>
    <row r="18" spans="1:19" ht="25.5" customHeight="1" x14ac:dyDescent="0.3">
      <c r="A18" s="174">
        <v>1</v>
      </c>
      <c r="B18" s="138">
        <v>1</v>
      </c>
      <c r="C18" s="134" t="s">
        <v>302</v>
      </c>
      <c r="D18" s="44" t="s">
        <v>107</v>
      </c>
      <c r="E18" s="47" t="s">
        <v>12</v>
      </c>
      <c r="F18" s="46" t="s">
        <v>327</v>
      </c>
      <c r="G18" s="49" t="s">
        <v>280</v>
      </c>
      <c r="H18" s="181">
        <v>0</v>
      </c>
      <c r="I18" s="181">
        <v>2</v>
      </c>
      <c r="J18" s="181">
        <v>2</v>
      </c>
      <c r="K18" s="182">
        <v>3</v>
      </c>
      <c r="L18" s="182">
        <f t="shared" ref="L18:L19" si="0">H18+I18+J18+K18</f>
        <v>7</v>
      </c>
      <c r="M18" s="33">
        <f>"0:0:30"*L18</f>
        <v>2.4305555555555556E-3</v>
      </c>
      <c r="N18" s="6">
        <v>1.8472222222222223E-2</v>
      </c>
      <c r="O18" s="53">
        <v>7.9861111111111105E-3</v>
      </c>
      <c r="P18" s="196">
        <v>2.1101851851851854E-2</v>
      </c>
      <c r="Q18" s="176"/>
      <c r="R18" s="176"/>
      <c r="S18" s="7"/>
    </row>
    <row r="19" spans="1:19" ht="25.5" customHeight="1" x14ac:dyDescent="0.3">
      <c r="A19" s="174">
        <v>2</v>
      </c>
      <c r="B19" s="138">
        <v>2</v>
      </c>
      <c r="C19" s="134" t="s">
        <v>149</v>
      </c>
      <c r="D19" s="44" t="s">
        <v>107</v>
      </c>
      <c r="E19" s="47" t="s">
        <v>11</v>
      </c>
      <c r="F19" s="46" t="s">
        <v>70</v>
      </c>
      <c r="G19" s="49" t="s">
        <v>242</v>
      </c>
      <c r="H19" s="181">
        <v>0</v>
      </c>
      <c r="I19" s="181">
        <v>1</v>
      </c>
      <c r="J19" s="181">
        <v>1</v>
      </c>
      <c r="K19" s="182">
        <v>1</v>
      </c>
      <c r="L19" s="182">
        <f t="shared" si="0"/>
        <v>3</v>
      </c>
      <c r="M19" s="33">
        <f>"0:0:30"*L19</f>
        <v>1.0416666666666667E-3</v>
      </c>
      <c r="N19" s="6">
        <v>1.4502314814814815E-2</v>
      </c>
      <c r="O19" s="53">
        <v>2.43055555555555E-3</v>
      </c>
      <c r="P19" s="196">
        <v>2.377546296296296E-2</v>
      </c>
      <c r="Q19" s="176"/>
      <c r="R19" s="176">
        <f>P19-P18</f>
        <v>2.6736111111111058E-3</v>
      </c>
      <c r="S19" s="7"/>
    </row>
    <row r="20" spans="1:19" ht="27.75" customHeight="1" x14ac:dyDescent="0.3">
      <c r="A20" s="147"/>
      <c r="B20" s="161"/>
      <c r="C20" s="195"/>
      <c r="D20" s="190"/>
      <c r="E20" s="190"/>
      <c r="F20" s="162"/>
      <c r="G20" s="163"/>
      <c r="H20" s="191"/>
      <c r="I20" s="191"/>
      <c r="J20" s="191"/>
      <c r="K20" s="189"/>
      <c r="L20" s="189"/>
      <c r="M20" s="164"/>
      <c r="N20" s="165"/>
      <c r="O20" s="166"/>
      <c r="P20" s="197"/>
      <c r="Q20" s="193"/>
      <c r="R20" s="193"/>
      <c r="S20" s="7"/>
    </row>
    <row r="21" spans="1:19" ht="19.5" customHeight="1" x14ac:dyDescent="0.3">
      <c r="A21" s="147"/>
      <c r="B21" s="161"/>
      <c r="C21" s="195"/>
      <c r="D21" s="190"/>
      <c r="E21" s="190"/>
      <c r="F21" s="162"/>
      <c r="G21" s="163"/>
      <c r="H21" s="191"/>
      <c r="I21" s="191"/>
      <c r="J21" s="191"/>
      <c r="K21" s="189"/>
      <c r="L21" s="189"/>
      <c r="M21" s="164"/>
      <c r="N21" s="165"/>
      <c r="O21" s="166"/>
      <c r="P21" s="165"/>
      <c r="Q21" s="165"/>
      <c r="R21" s="165"/>
      <c r="S21" s="7"/>
    </row>
    <row r="22" spans="1:19" ht="45" customHeight="1" x14ac:dyDescent="0.3">
      <c r="A22" s="147"/>
      <c r="B22" s="161"/>
      <c r="C22" s="258" t="s">
        <v>45</v>
      </c>
      <c r="D22" s="258"/>
      <c r="E22" s="258"/>
      <c r="F22" s="162"/>
      <c r="G22" s="37" t="s">
        <v>339</v>
      </c>
      <c r="H22" s="191"/>
      <c r="I22" s="191"/>
      <c r="J22" s="191"/>
      <c r="K22" s="189"/>
      <c r="L22" s="189"/>
      <c r="M22" s="164"/>
      <c r="N22" s="165"/>
      <c r="O22" s="166"/>
      <c r="P22" s="165"/>
      <c r="Q22" s="165"/>
      <c r="R22" s="165"/>
      <c r="S22" s="7"/>
    </row>
    <row r="23" spans="1:19" ht="25.5" customHeight="1" x14ac:dyDescent="0.25">
      <c r="A23" s="243" t="s">
        <v>22</v>
      </c>
      <c r="B23" s="243" t="s">
        <v>3</v>
      </c>
      <c r="C23" s="243" t="s">
        <v>2</v>
      </c>
      <c r="D23" s="245" t="s">
        <v>5</v>
      </c>
      <c r="E23" s="245" t="s">
        <v>6</v>
      </c>
      <c r="F23" s="245" t="s">
        <v>7</v>
      </c>
      <c r="G23" s="245" t="s">
        <v>33</v>
      </c>
      <c r="H23" s="256" t="s">
        <v>8</v>
      </c>
      <c r="I23" s="256"/>
      <c r="J23" s="256"/>
      <c r="K23" s="256"/>
      <c r="L23" s="256"/>
      <c r="M23" s="247" t="s">
        <v>51</v>
      </c>
      <c r="N23" s="249" t="s">
        <v>1</v>
      </c>
      <c r="O23" s="243" t="s">
        <v>0</v>
      </c>
      <c r="P23" s="251" t="s">
        <v>199</v>
      </c>
      <c r="Q23" s="251" t="s">
        <v>190</v>
      </c>
      <c r="R23" s="243" t="s">
        <v>23</v>
      </c>
      <c r="S23" s="7"/>
    </row>
    <row r="24" spans="1:19" ht="25.5" customHeight="1" x14ac:dyDescent="0.25">
      <c r="A24" s="244"/>
      <c r="B24" s="244"/>
      <c r="C24" s="244"/>
      <c r="D24" s="245"/>
      <c r="E24" s="245"/>
      <c r="F24" s="245"/>
      <c r="G24" s="245"/>
      <c r="H24" s="198" t="s">
        <v>15</v>
      </c>
      <c r="I24" s="198" t="s">
        <v>15</v>
      </c>
      <c r="J24" s="212" t="s">
        <v>16</v>
      </c>
      <c r="K24" s="198" t="s">
        <v>16</v>
      </c>
      <c r="L24" s="199" t="s">
        <v>9</v>
      </c>
      <c r="M24" s="248"/>
      <c r="N24" s="250"/>
      <c r="O24" s="244"/>
      <c r="P24" s="252"/>
      <c r="Q24" s="252"/>
      <c r="R24" s="244"/>
      <c r="S24" s="7"/>
    </row>
    <row r="25" spans="1:19" ht="25.5" customHeight="1" x14ac:dyDescent="0.3">
      <c r="A25" s="174">
        <v>1</v>
      </c>
      <c r="B25" s="138">
        <v>3</v>
      </c>
      <c r="C25" s="134" t="s">
        <v>152</v>
      </c>
      <c r="D25" s="47">
        <v>2002</v>
      </c>
      <c r="E25" s="47" t="s">
        <v>10</v>
      </c>
      <c r="F25" s="46" t="s">
        <v>68</v>
      </c>
      <c r="G25" s="49" t="s">
        <v>219</v>
      </c>
      <c r="H25" s="181">
        <v>0</v>
      </c>
      <c r="I25" s="181">
        <v>2</v>
      </c>
      <c r="J25" s="181">
        <v>2</v>
      </c>
      <c r="K25" s="182">
        <v>4</v>
      </c>
      <c r="L25" s="182">
        <f t="shared" ref="L25:L36" si="1">H25+I25+J25+K25</f>
        <v>8</v>
      </c>
      <c r="M25" s="33">
        <f>"0:0:30"*L25</f>
        <v>2.7777777777777779E-3</v>
      </c>
      <c r="N25" s="6">
        <v>1.758101851851852E-2</v>
      </c>
      <c r="O25" s="53">
        <v>5.2083333333333296E-3</v>
      </c>
      <c r="P25" s="196">
        <v>2.2269675925925925E-2</v>
      </c>
      <c r="Q25" s="176"/>
      <c r="R25" s="176"/>
      <c r="S25" s="7"/>
    </row>
    <row r="26" spans="1:19" ht="25.5" customHeight="1" x14ac:dyDescent="0.3">
      <c r="A26" s="174">
        <v>2</v>
      </c>
      <c r="B26" s="138">
        <v>6</v>
      </c>
      <c r="C26" s="76" t="s">
        <v>154</v>
      </c>
      <c r="D26" s="47">
        <v>2002</v>
      </c>
      <c r="E26" s="50" t="s">
        <v>99</v>
      </c>
      <c r="F26" s="46" t="s">
        <v>65</v>
      </c>
      <c r="G26" s="49" t="s">
        <v>220</v>
      </c>
      <c r="H26" s="181">
        <v>0</v>
      </c>
      <c r="I26" s="181">
        <v>3</v>
      </c>
      <c r="J26" s="181">
        <v>1</v>
      </c>
      <c r="K26" s="182">
        <v>1</v>
      </c>
      <c r="L26" s="182">
        <f t="shared" si="1"/>
        <v>5</v>
      </c>
      <c r="M26" s="33">
        <f>"0:0:30"*L26</f>
        <v>1.7361111111111112E-3</v>
      </c>
      <c r="N26" s="6">
        <v>1.861111111111111E-2</v>
      </c>
      <c r="O26" s="53">
        <v>7.2916666666666598E-3</v>
      </c>
      <c r="P26" s="196">
        <v>2.2843749999999999E-2</v>
      </c>
      <c r="Q26" s="176"/>
      <c r="R26" s="176">
        <f>P26-P25</f>
        <v>5.7407407407407407E-4</v>
      </c>
      <c r="S26" s="7"/>
    </row>
    <row r="27" spans="1:19" ht="25.5" customHeight="1" x14ac:dyDescent="0.3">
      <c r="A27" s="174">
        <v>3</v>
      </c>
      <c r="B27" s="138">
        <v>4</v>
      </c>
      <c r="C27" s="136" t="s">
        <v>304</v>
      </c>
      <c r="D27" s="50">
        <v>2001</v>
      </c>
      <c r="E27" s="50" t="s">
        <v>11</v>
      </c>
      <c r="F27" s="46" t="s">
        <v>216</v>
      </c>
      <c r="G27" s="139" t="s">
        <v>224</v>
      </c>
      <c r="H27" s="181">
        <v>1</v>
      </c>
      <c r="I27" s="181">
        <v>2</v>
      </c>
      <c r="J27" s="181">
        <v>2</v>
      </c>
      <c r="K27" s="182">
        <v>4</v>
      </c>
      <c r="L27" s="182">
        <f t="shared" si="1"/>
        <v>9</v>
      </c>
      <c r="M27" s="96"/>
      <c r="N27" s="6">
        <v>1.494212962962963E-2</v>
      </c>
      <c r="O27" s="10">
        <v>2.7777777777777779E-3</v>
      </c>
      <c r="P27" s="196">
        <v>2.3515046296296294E-2</v>
      </c>
      <c r="Q27" s="176"/>
      <c r="R27" s="176">
        <f>P27-P25</f>
        <v>1.2453703703703689E-3</v>
      </c>
      <c r="S27" s="7"/>
    </row>
    <row r="28" spans="1:19" ht="25.5" customHeight="1" x14ac:dyDescent="0.3">
      <c r="A28" s="174">
        <v>4</v>
      </c>
      <c r="B28" s="138">
        <v>5</v>
      </c>
      <c r="C28" s="135" t="s">
        <v>157</v>
      </c>
      <c r="D28" s="47">
        <v>2002</v>
      </c>
      <c r="E28" s="50" t="s">
        <v>11</v>
      </c>
      <c r="F28" s="46" t="s">
        <v>65</v>
      </c>
      <c r="G28" s="49" t="s">
        <v>220</v>
      </c>
      <c r="H28" s="181">
        <v>3</v>
      </c>
      <c r="I28" s="181">
        <v>2</v>
      </c>
      <c r="J28" s="181">
        <v>3</v>
      </c>
      <c r="K28" s="138">
        <v>4</v>
      </c>
      <c r="L28" s="182">
        <f t="shared" si="1"/>
        <v>12</v>
      </c>
      <c r="M28" s="33">
        <f t="shared" ref="M28:M35" si="2">"0:0:30"*L28</f>
        <v>4.1666666666666666E-3</v>
      </c>
      <c r="N28" s="6">
        <v>1.8680555555555554E-2</v>
      </c>
      <c r="O28" s="53">
        <v>5.5555555555555497E-3</v>
      </c>
      <c r="P28" s="196">
        <v>2.4048611111111114E-2</v>
      </c>
      <c r="Q28" s="176"/>
      <c r="R28" s="176">
        <f>P28-P25</f>
        <v>1.7789351851851889E-3</v>
      </c>
      <c r="S28" s="7"/>
    </row>
    <row r="29" spans="1:19" ht="25.5" customHeight="1" x14ac:dyDescent="0.3">
      <c r="A29" s="174">
        <v>5</v>
      </c>
      <c r="B29" s="138">
        <v>7</v>
      </c>
      <c r="C29" s="76" t="s">
        <v>151</v>
      </c>
      <c r="D29" s="47">
        <v>2002</v>
      </c>
      <c r="E29" s="50" t="s">
        <v>11</v>
      </c>
      <c r="F29" s="46" t="s">
        <v>65</v>
      </c>
      <c r="G29" s="49" t="s">
        <v>220</v>
      </c>
      <c r="H29" s="181">
        <v>3</v>
      </c>
      <c r="I29" s="181">
        <v>4</v>
      </c>
      <c r="J29" s="181">
        <v>4</v>
      </c>
      <c r="K29" s="182">
        <v>3</v>
      </c>
      <c r="L29" s="182">
        <f t="shared" si="1"/>
        <v>14</v>
      </c>
      <c r="M29" s="33">
        <f t="shared" si="2"/>
        <v>4.8611111111111112E-3</v>
      </c>
      <c r="N29" s="6">
        <v>1.7592592592592594E-2</v>
      </c>
      <c r="O29" s="53">
        <v>3.81944444444444E-3</v>
      </c>
      <c r="P29" s="196">
        <v>2.4748842592592593E-2</v>
      </c>
      <c r="Q29" s="176"/>
      <c r="R29" s="176">
        <f>P29-P25</f>
        <v>2.4791666666666677E-3</v>
      </c>
      <c r="S29" s="7"/>
    </row>
    <row r="30" spans="1:19" ht="25.5" customHeight="1" x14ac:dyDescent="0.3">
      <c r="A30" s="174">
        <v>6</v>
      </c>
      <c r="B30" s="138">
        <v>8</v>
      </c>
      <c r="C30" s="136" t="s">
        <v>305</v>
      </c>
      <c r="D30" s="50">
        <v>2001</v>
      </c>
      <c r="E30" s="50" t="s">
        <v>11</v>
      </c>
      <c r="F30" s="167" t="s">
        <v>308</v>
      </c>
      <c r="G30" s="139" t="s">
        <v>309</v>
      </c>
      <c r="H30" s="181">
        <v>4</v>
      </c>
      <c r="I30" s="181">
        <v>4</v>
      </c>
      <c r="J30" s="181">
        <v>3</v>
      </c>
      <c r="K30" s="182">
        <v>2</v>
      </c>
      <c r="L30" s="182">
        <f t="shared" si="1"/>
        <v>13</v>
      </c>
      <c r="M30" s="33">
        <f t="shared" si="2"/>
        <v>4.5138888888888893E-3</v>
      </c>
      <c r="N30" s="6">
        <v>1.8472222222222223E-2</v>
      </c>
      <c r="O30" s="53">
        <v>7.9861111111111105E-3</v>
      </c>
      <c r="P30" s="196">
        <v>2.4849537037037035E-2</v>
      </c>
      <c r="Q30" s="176"/>
      <c r="R30" s="176">
        <f>P30-P25</f>
        <v>2.5798611111111092E-3</v>
      </c>
      <c r="S30" s="7"/>
    </row>
    <row r="31" spans="1:19" ht="25.5" customHeight="1" x14ac:dyDescent="0.3">
      <c r="A31" s="174">
        <v>7</v>
      </c>
      <c r="B31" s="138">
        <v>9</v>
      </c>
      <c r="C31" s="76" t="s">
        <v>155</v>
      </c>
      <c r="D31" s="47">
        <v>2002</v>
      </c>
      <c r="E31" s="47" t="s">
        <v>11</v>
      </c>
      <c r="F31" s="59" t="s">
        <v>104</v>
      </c>
      <c r="G31" s="75" t="s">
        <v>105</v>
      </c>
      <c r="H31" s="181">
        <v>1</v>
      </c>
      <c r="I31" s="181">
        <v>3</v>
      </c>
      <c r="J31" s="181">
        <v>3</v>
      </c>
      <c r="K31" s="182">
        <v>5</v>
      </c>
      <c r="L31" s="182">
        <f t="shared" si="1"/>
        <v>12</v>
      </c>
      <c r="M31" s="33">
        <f t="shared" si="2"/>
        <v>4.1666666666666666E-3</v>
      </c>
      <c r="N31" s="6">
        <v>1.3668981481481482E-2</v>
      </c>
      <c r="O31" s="53">
        <v>2.0833333333333298E-3</v>
      </c>
      <c r="P31" s="196">
        <v>2.5303240740740741E-2</v>
      </c>
      <c r="Q31" s="176"/>
      <c r="R31" s="176">
        <f>P31-P25</f>
        <v>3.0335648148148153E-3</v>
      </c>
      <c r="S31" s="7"/>
    </row>
    <row r="32" spans="1:19" ht="25.5" customHeight="1" x14ac:dyDescent="0.3">
      <c r="A32" s="174">
        <v>8</v>
      </c>
      <c r="B32" s="138">
        <v>13</v>
      </c>
      <c r="C32" s="134" t="s">
        <v>153</v>
      </c>
      <c r="D32" s="47">
        <v>2002</v>
      </c>
      <c r="E32" s="47" t="s">
        <v>64</v>
      </c>
      <c r="F32" s="46" t="s">
        <v>68</v>
      </c>
      <c r="G32" s="49" t="s">
        <v>219</v>
      </c>
      <c r="H32" s="181">
        <v>5</v>
      </c>
      <c r="I32" s="181">
        <v>5</v>
      </c>
      <c r="J32" s="181">
        <v>1</v>
      </c>
      <c r="K32" s="182">
        <v>3</v>
      </c>
      <c r="L32" s="182">
        <f t="shared" si="1"/>
        <v>14</v>
      </c>
      <c r="M32" s="33">
        <f t="shared" si="2"/>
        <v>4.8611111111111112E-3</v>
      </c>
      <c r="N32" s="6">
        <v>1.4502314814814815E-2</v>
      </c>
      <c r="O32" s="53">
        <v>2.43055555555555E-3</v>
      </c>
      <c r="P32" s="196">
        <v>2.7347222222222221E-2</v>
      </c>
      <c r="Q32" s="176"/>
      <c r="R32" s="176">
        <f>P32-P25</f>
        <v>5.0775462962962953E-3</v>
      </c>
      <c r="S32" s="7"/>
    </row>
    <row r="33" spans="1:29" ht="25.5" customHeight="1" x14ac:dyDescent="0.3">
      <c r="A33" s="174">
        <v>9</v>
      </c>
      <c r="B33" s="138">
        <v>10</v>
      </c>
      <c r="C33" s="76" t="s">
        <v>150</v>
      </c>
      <c r="D33" s="44" t="s">
        <v>138</v>
      </c>
      <c r="E33" s="47" t="s">
        <v>64</v>
      </c>
      <c r="F33" s="46" t="s">
        <v>68</v>
      </c>
      <c r="G33" s="49" t="s">
        <v>219</v>
      </c>
      <c r="H33" s="181">
        <v>3</v>
      </c>
      <c r="I33" s="181">
        <v>2</v>
      </c>
      <c r="J33" s="181">
        <v>4</v>
      </c>
      <c r="K33" s="182">
        <v>4</v>
      </c>
      <c r="L33" s="182">
        <f t="shared" si="1"/>
        <v>13</v>
      </c>
      <c r="M33" s="33">
        <f t="shared" si="2"/>
        <v>4.5138888888888893E-3</v>
      </c>
      <c r="N33" s="10">
        <v>1.4016203703703704E-2</v>
      </c>
      <c r="O33" s="53">
        <v>3.4722222222222224E-4</v>
      </c>
      <c r="P33" s="196">
        <v>2.7736111111111111E-2</v>
      </c>
      <c r="Q33" s="176"/>
      <c r="R33" s="176">
        <f>P33-P25</f>
        <v>5.4664351851851853E-3</v>
      </c>
      <c r="S33" s="7"/>
    </row>
    <row r="34" spans="1:29" ht="25.5" customHeight="1" x14ac:dyDescent="0.3">
      <c r="A34" s="174">
        <v>10</v>
      </c>
      <c r="B34" s="138">
        <v>11</v>
      </c>
      <c r="C34" s="76" t="s">
        <v>156</v>
      </c>
      <c r="D34" s="44" t="s">
        <v>142</v>
      </c>
      <c r="E34" s="47" t="s">
        <v>10</v>
      </c>
      <c r="F34" s="46" t="s">
        <v>217</v>
      </c>
      <c r="G34" s="49" t="s">
        <v>219</v>
      </c>
      <c r="H34" s="181">
        <v>4</v>
      </c>
      <c r="I34" s="181">
        <v>3</v>
      </c>
      <c r="J34" s="181">
        <v>3</v>
      </c>
      <c r="K34" s="182">
        <v>4</v>
      </c>
      <c r="L34" s="182">
        <f t="shared" si="1"/>
        <v>14</v>
      </c>
      <c r="M34" s="33">
        <f t="shared" si="2"/>
        <v>4.8611111111111112E-3</v>
      </c>
      <c r="N34" s="6">
        <v>2.3634259259259258E-2</v>
      </c>
      <c r="O34" s="53">
        <v>7.6388888888888904E-3</v>
      </c>
      <c r="P34" s="196">
        <v>2.9399305555555557E-2</v>
      </c>
      <c r="Q34" s="176"/>
      <c r="R34" s="176">
        <f>P34-P25</f>
        <v>7.1296296296296316E-3</v>
      </c>
      <c r="S34" s="7"/>
    </row>
    <row r="35" spans="1:29" ht="25.5" customHeight="1" x14ac:dyDescent="0.3">
      <c r="A35" s="174">
        <v>11</v>
      </c>
      <c r="B35" s="138">
        <v>12</v>
      </c>
      <c r="C35" s="136" t="s">
        <v>311</v>
      </c>
      <c r="D35" s="50">
        <v>2002</v>
      </c>
      <c r="E35" s="50" t="s">
        <v>11</v>
      </c>
      <c r="F35" s="46" t="s">
        <v>282</v>
      </c>
      <c r="G35" s="139" t="s">
        <v>310</v>
      </c>
      <c r="H35" s="181">
        <v>5</v>
      </c>
      <c r="I35" s="181">
        <v>4</v>
      </c>
      <c r="J35" s="181">
        <v>5</v>
      </c>
      <c r="K35" s="182">
        <v>3</v>
      </c>
      <c r="L35" s="182">
        <f t="shared" si="1"/>
        <v>17</v>
      </c>
      <c r="M35" s="33">
        <f t="shared" si="2"/>
        <v>5.9027777777777776E-3</v>
      </c>
      <c r="N35" s="6">
        <v>1.5046296296296295E-2</v>
      </c>
      <c r="O35" s="53">
        <v>1.38888888888889E-3</v>
      </c>
      <c r="P35" s="196">
        <v>2.9979166666666668E-2</v>
      </c>
      <c r="Q35" s="176"/>
      <c r="R35" s="176">
        <f>P35-P25</f>
        <v>7.7094907407407424E-3</v>
      </c>
      <c r="S35" s="7"/>
    </row>
    <row r="36" spans="1:29" ht="25.5" customHeight="1" x14ac:dyDescent="0.3">
      <c r="A36" s="174">
        <v>12</v>
      </c>
      <c r="B36" s="138">
        <v>14</v>
      </c>
      <c r="C36" s="76" t="s">
        <v>303</v>
      </c>
      <c r="D36" s="47">
        <v>2002</v>
      </c>
      <c r="E36" s="48" t="s">
        <v>159</v>
      </c>
      <c r="F36" s="47" t="s">
        <v>306</v>
      </c>
      <c r="G36" s="160" t="s">
        <v>307</v>
      </c>
      <c r="H36" s="181">
        <v>3</v>
      </c>
      <c r="I36" s="181">
        <v>3</v>
      </c>
      <c r="J36" s="181">
        <v>2</v>
      </c>
      <c r="K36" s="182">
        <v>0</v>
      </c>
      <c r="L36" s="182">
        <f t="shared" si="1"/>
        <v>8</v>
      </c>
      <c r="M36" s="33"/>
      <c r="N36" s="6">
        <v>2.1180555555555553E-2</v>
      </c>
      <c r="O36" s="53">
        <v>7.9861111111111122E-3</v>
      </c>
      <c r="P36" s="196">
        <v>3.0203703703703705E-2</v>
      </c>
      <c r="Q36" s="176"/>
      <c r="R36" s="176">
        <f>P36-P25</f>
        <v>7.9340277777777794E-3</v>
      </c>
      <c r="S36" s="7"/>
    </row>
    <row r="37" spans="1:29" ht="3.75" customHeight="1" x14ac:dyDescent="0.3">
      <c r="G37" s="15"/>
      <c r="H37" s="15"/>
      <c r="I37" s="15"/>
      <c r="J37" s="15"/>
      <c r="K37" s="15"/>
      <c r="L37" s="15"/>
      <c r="M37" s="15"/>
      <c r="P37" s="197"/>
      <c r="Q37" s="193"/>
      <c r="R37" s="193"/>
      <c r="S37" s="8"/>
      <c r="V37" s="242"/>
      <c r="W37" s="242"/>
      <c r="X37" s="242"/>
      <c r="Y37" s="242"/>
      <c r="Z37" s="242"/>
      <c r="AA37" s="242"/>
      <c r="AB37" s="142"/>
      <c r="AC37" s="148"/>
    </row>
    <row r="38" spans="1:29" ht="25.5" customHeight="1" x14ac:dyDescent="0.25">
      <c r="B38" s="143" t="s">
        <v>29</v>
      </c>
      <c r="C38" s="143"/>
      <c r="D38" s="246" t="s">
        <v>42</v>
      </c>
      <c r="E38" s="246"/>
      <c r="F38" s="39" t="s">
        <v>225</v>
      </c>
      <c r="G38" s="40"/>
      <c r="H38" s="40"/>
      <c r="I38" s="39"/>
      <c r="J38" s="39"/>
      <c r="K38" s="32"/>
      <c r="L38" s="32"/>
      <c r="M38" s="147"/>
      <c r="S38" s="142"/>
      <c r="V38" s="1"/>
      <c r="W38" s="1"/>
      <c r="X38" s="242"/>
      <c r="Y38" s="242"/>
      <c r="Z38" s="242"/>
      <c r="AA38" s="242"/>
      <c r="AB38" s="142"/>
      <c r="AC38" s="148"/>
    </row>
    <row r="39" spans="1:29" ht="18.75" customHeight="1" x14ac:dyDescent="0.25">
      <c r="B39" s="253" t="s">
        <v>34</v>
      </c>
      <c r="C39" s="253"/>
      <c r="D39" s="40"/>
      <c r="E39" s="141"/>
      <c r="F39" s="141"/>
      <c r="G39" s="40"/>
      <c r="H39" s="40"/>
      <c r="I39" s="40"/>
      <c r="J39" s="40"/>
      <c r="S39" s="142"/>
    </row>
    <row r="40" spans="1:29" ht="18.75" customHeight="1" x14ac:dyDescent="0.25">
      <c r="B40" s="143"/>
      <c r="C40" s="143"/>
      <c r="D40" s="40"/>
      <c r="E40" s="141"/>
      <c r="F40" s="141"/>
      <c r="G40" s="40"/>
      <c r="H40" s="40"/>
      <c r="I40" s="40"/>
      <c r="J40" s="40"/>
      <c r="S40" s="142"/>
    </row>
    <row r="41" spans="1:29" ht="21" customHeight="1" x14ac:dyDescent="0.25">
      <c r="B41" s="143" t="s">
        <v>31</v>
      </c>
      <c r="C41" s="143"/>
      <c r="D41" s="246" t="s">
        <v>42</v>
      </c>
      <c r="E41" s="246"/>
      <c r="F41" s="140" t="s">
        <v>226</v>
      </c>
      <c r="G41" s="40"/>
      <c r="H41" s="140"/>
      <c r="I41" s="140"/>
      <c r="J41" s="210"/>
      <c r="K41" s="150"/>
      <c r="L41" s="150"/>
      <c r="M41" s="146"/>
      <c r="S41" s="142"/>
    </row>
    <row r="42" spans="1:29" ht="18.75" customHeight="1" x14ac:dyDescent="0.25">
      <c r="B42" s="253" t="s">
        <v>227</v>
      </c>
      <c r="C42" s="253"/>
      <c r="D42" s="143"/>
      <c r="E42" s="143"/>
      <c r="F42" s="143"/>
      <c r="G42" s="143"/>
      <c r="H42" s="143"/>
      <c r="I42" s="143"/>
      <c r="J42" s="208"/>
      <c r="K42" s="142"/>
      <c r="L42" s="142"/>
      <c r="M42" s="142"/>
      <c r="S42" s="142"/>
    </row>
    <row r="43" spans="1:29" ht="15.75" x14ac:dyDescent="0.25">
      <c r="B43" s="34"/>
      <c r="C43" s="34"/>
      <c r="D43" s="254"/>
      <c r="E43" s="254"/>
      <c r="F43" s="254"/>
      <c r="G43" s="254"/>
      <c r="H43" s="254"/>
      <c r="I43" s="254"/>
      <c r="J43" s="210"/>
      <c r="K43" s="142"/>
      <c r="L43" s="12"/>
      <c r="M43" s="12"/>
      <c r="S43" s="142"/>
    </row>
    <row r="44" spans="1:29" ht="15.75" x14ac:dyDescent="0.25">
      <c r="B44" s="40"/>
      <c r="C44" s="40"/>
      <c r="D44" s="246"/>
      <c r="E44" s="246"/>
      <c r="F44" s="246"/>
      <c r="G44" s="246"/>
      <c r="H44" s="246"/>
      <c r="I44" s="246"/>
      <c r="J44" s="209"/>
      <c r="K44" s="148"/>
      <c r="L44" s="13"/>
      <c r="M44" s="13"/>
      <c r="S44" s="148"/>
    </row>
    <row r="45" spans="1:29" ht="15" x14ac:dyDescent="0.25">
      <c r="D45" s="242"/>
      <c r="E45" s="242"/>
      <c r="F45" s="242"/>
      <c r="G45" s="242"/>
      <c r="H45" s="142"/>
      <c r="I45" s="148"/>
      <c r="J45" s="148"/>
      <c r="K45" s="148"/>
      <c r="L45" s="13"/>
      <c r="M45" s="13"/>
      <c r="S45" s="148"/>
    </row>
    <row r="46" spans="1:29" ht="20.25" customHeight="1" x14ac:dyDescent="0.25">
      <c r="H46" s="142"/>
      <c r="I46" s="148"/>
      <c r="J46" s="148"/>
      <c r="K46" s="148"/>
      <c r="L46" s="13"/>
      <c r="M46" s="13"/>
      <c r="S46" s="148"/>
      <c r="T46" s="142"/>
    </row>
    <row r="47" spans="1:29" ht="6.75" customHeight="1" x14ac:dyDescent="0.25">
      <c r="B47" s="242"/>
      <c r="C47" s="242"/>
      <c r="D47" s="242"/>
      <c r="E47" s="242"/>
      <c r="F47" s="242"/>
      <c r="G47" s="242"/>
      <c r="H47" s="142"/>
      <c r="I47" s="148"/>
      <c r="J47" s="148"/>
      <c r="K47" s="148"/>
      <c r="L47" s="13"/>
      <c r="M47" s="13"/>
      <c r="T47" s="142"/>
    </row>
    <row r="48" spans="1:29" ht="15" x14ac:dyDescent="0.25">
      <c r="B48" s="242"/>
      <c r="C48" s="242"/>
      <c r="D48" s="242"/>
      <c r="E48" s="242"/>
      <c r="F48" s="242"/>
      <c r="G48" s="242"/>
      <c r="H48" s="9"/>
      <c r="L48" s="13"/>
      <c r="M48" s="13"/>
      <c r="T48" s="142"/>
    </row>
    <row r="49" ht="6.75" customHeight="1" x14ac:dyDescent="0.2"/>
  </sheetData>
  <sortState ref="B26:P36">
    <sortCondition ref="P25:P36"/>
  </sortState>
  <mergeCells count="50">
    <mergeCell ref="B47:G47"/>
    <mergeCell ref="B48:G48"/>
    <mergeCell ref="A15:F15"/>
    <mergeCell ref="C22:E22"/>
    <mergeCell ref="A23:A24"/>
    <mergeCell ref="B23:B24"/>
    <mergeCell ref="C23:C24"/>
    <mergeCell ref="D23:D24"/>
    <mergeCell ref="E23:E24"/>
    <mergeCell ref="B39:C39"/>
    <mergeCell ref="D41:E41"/>
    <mergeCell ref="B42:C42"/>
    <mergeCell ref="D43:I43"/>
    <mergeCell ref="D44:I44"/>
    <mergeCell ref="D45:G45"/>
    <mergeCell ref="D38:E38"/>
    <mergeCell ref="O16:O17"/>
    <mergeCell ref="P16:P17"/>
    <mergeCell ref="Q16:Q17"/>
    <mergeCell ref="R16:R17"/>
    <mergeCell ref="V37:AA37"/>
    <mergeCell ref="R23:R24"/>
    <mergeCell ref="O23:O24"/>
    <mergeCell ref="P23:P24"/>
    <mergeCell ref="Q23:Q24"/>
    <mergeCell ref="X38:AA38"/>
    <mergeCell ref="F23:F24"/>
    <mergeCell ref="G23:G24"/>
    <mergeCell ref="H23:L23"/>
    <mergeCell ref="M23:M24"/>
    <mergeCell ref="N23:N24"/>
    <mergeCell ref="N16:N17"/>
    <mergeCell ref="A13:D13"/>
    <mergeCell ref="A14:D14"/>
    <mergeCell ref="A16:A17"/>
    <mergeCell ref="B16:B17"/>
    <mergeCell ref="C16:C17"/>
    <mergeCell ref="D16:D17"/>
    <mergeCell ref="E16:E17"/>
    <mergeCell ref="F16:F17"/>
    <mergeCell ref="G16:G17"/>
    <mergeCell ref="H16:L16"/>
    <mergeCell ref="M16:M17"/>
    <mergeCell ref="A12:D12"/>
    <mergeCell ref="A1:R1"/>
    <mergeCell ref="A2:R2"/>
    <mergeCell ref="A3:R3"/>
    <mergeCell ref="D4:N4"/>
    <mergeCell ref="A11:D11"/>
    <mergeCell ref="F9:G9"/>
  </mergeCells>
  <pageMargins left="0.59055118110236227" right="0.39370078740157483" top="0.59055118110236227" bottom="0" header="0.11811023622047245" footer="0.11811023622047245"/>
  <pageSetup paperSize="9" scale="8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58"/>
  <sheetViews>
    <sheetView topLeftCell="A4" zoomScale="90" zoomScaleNormal="90" zoomScaleSheetLayoutView="100" workbookViewId="0">
      <selection activeCell="V14" sqref="V14"/>
    </sheetView>
  </sheetViews>
  <sheetFormatPr defaultRowHeight="12.75" x14ac:dyDescent="0.2"/>
  <cols>
    <col min="1" max="1" width="6.28515625" style="1" customWidth="1"/>
    <col min="2" max="2" width="5.42578125" style="1" customWidth="1"/>
    <col min="3" max="3" width="28.140625" style="1" customWidth="1"/>
    <col min="4" max="4" width="14.5703125" style="1" customWidth="1"/>
    <col min="5" max="5" width="9" style="132" customWidth="1"/>
    <col min="6" max="6" width="24" style="132" customWidth="1"/>
    <col min="7" max="7" width="29.28515625" style="1" customWidth="1"/>
    <col min="8" max="8" width="6.7109375" style="1" customWidth="1"/>
    <col min="9" max="9" width="6" style="1" customWidth="1"/>
    <col min="10" max="10" width="4.140625" style="1" hidden="1" customWidth="1"/>
    <col min="11" max="11" width="6.140625" style="1" customWidth="1"/>
    <col min="12" max="12" width="7.7109375" style="1" hidden="1" customWidth="1"/>
    <col min="13" max="13" width="10.42578125" style="13" hidden="1" customWidth="1"/>
    <col min="14" max="14" width="9.140625" style="132" hidden="1" customWidth="1"/>
    <col min="15" max="15" width="10.5703125" style="4" customWidth="1"/>
    <col min="16" max="16" width="12.42578125" style="22" hidden="1" customWidth="1"/>
    <col min="17" max="17" width="10.28515625" style="4" customWidth="1"/>
    <col min="18" max="18" width="6.85546875" style="1" customWidth="1"/>
  </cols>
  <sheetData>
    <row r="1" spans="1:18" ht="16.5" customHeight="1" x14ac:dyDescent="0.2">
      <c r="A1" s="239" t="s">
        <v>17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</row>
    <row r="2" spans="1:18" ht="16.5" customHeight="1" x14ac:dyDescent="0.2">
      <c r="A2" s="239" t="s">
        <v>24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</row>
    <row r="3" spans="1:18" ht="16.5" customHeight="1" x14ac:dyDescent="0.2">
      <c r="A3" s="239" t="s">
        <v>26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</row>
    <row r="4" spans="1:18" ht="60" customHeight="1" x14ac:dyDescent="0.2">
      <c r="B4" s="41"/>
      <c r="C4" s="41"/>
      <c r="D4" s="255" t="s">
        <v>192</v>
      </c>
      <c r="E4" s="255"/>
      <c r="F4" s="255"/>
      <c r="G4" s="255"/>
      <c r="H4" s="255"/>
      <c r="I4" s="255"/>
      <c r="J4" s="255"/>
      <c r="K4" s="255"/>
      <c r="L4" s="255"/>
      <c r="M4" s="255"/>
      <c r="N4" s="41"/>
      <c r="O4" s="41"/>
      <c r="P4" s="41"/>
      <c r="Q4" s="41"/>
      <c r="R4" s="21"/>
    </row>
    <row r="5" spans="1:18" ht="15" x14ac:dyDescent="0.25">
      <c r="A5" s="133" t="s">
        <v>328</v>
      </c>
      <c r="B5" s="133"/>
      <c r="C5" s="133"/>
      <c r="D5" s="16"/>
      <c r="E5" s="16"/>
      <c r="F5" s="16"/>
      <c r="H5" s="150" t="s">
        <v>320</v>
      </c>
      <c r="I5" s="150"/>
      <c r="J5" s="150"/>
      <c r="K5" s="150"/>
      <c r="L5" s="155"/>
      <c r="M5" s="16"/>
      <c r="N5" s="133" t="s">
        <v>36</v>
      </c>
      <c r="O5" s="133"/>
      <c r="P5" s="133"/>
      <c r="Q5" s="133"/>
      <c r="R5" s="129"/>
    </row>
    <row r="6" spans="1:18" ht="15" x14ac:dyDescent="0.25">
      <c r="A6" s="133" t="s">
        <v>330</v>
      </c>
      <c r="B6" s="133"/>
      <c r="C6" s="130"/>
      <c r="D6" s="16"/>
      <c r="E6" s="16"/>
      <c r="H6" s="150" t="s">
        <v>38</v>
      </c>
      <c r="I6" s="150"/>
      <c r="J6" s="150"/>
      <c r="K6" s="150"/>
      <c r="L6" s="155"/>
      <c r="M6" s="16"/>
      <c r="N6" s="133" t="s">
        <v>38</v>
      </c>
      <c r="O6" s="133"/>
      <c r="P6" s="133"/>
      <c r="Q6" s="133"/>
      <c r="R6" s="129"/>
    </row>
    <row r="7" spans="1:18" ht="15" x14ac:dyDescent="0.25">
      <c r="A7" s="133" t="s">
        <v>350</v>
      </c>
      <c r="B7" s="133"/>
      <c r="C7" s="133"/>
      <c r="D7" s="16"/>
      <c r="E7" s="16"/>
      <c r="F7" s="16"/>
      <c r="G7" s="16"/>
      <c r="H7" s="150" t="s">
        <v>312</v>
      </c>
      <c r="I7" s="150"/>
      <c r="J7" s="150"/>
      <c r="K7" s="150"/>
      <c r="L7" s="155"/>
      <c r="M7" s="16"/>
      <c r="N7" s="133" t="s">
        <v>193</v>
      </c>
      <c r="O7" s="133"/>
      <c r="P7" s="133"/>
      <c r="Q7" s="133"/>
      <c r="R7" s="129"/>
    </row>
    <row r="8" spans="1:18" ht="15" x14ac:dyDescent="0.25">
      <c r="A8" s="122" t="s">
        <v>46</v>
      </c>
      <c r="B8" s="122"/>
      <c r="C8" s="122"/>
      <c r="D8" s="16"/>
      <c r="E8" s="128"/>
      <c r="F8" s="128"/>
      <c r="H8" s="128"/>
      <c r="I8" s="128"/>
      <c r="J8" s="128"/>
      <c r="K8" s="128"/>
      <c r="L8" s="128"/>
      <c r="M8" s="128"/>
      <c r="N8" s="122"/>
      <c r="O8" s="122"/>
      <c r="P8" s="133"/>
      <c r="Q8" s="122"/>
      <c r="R8" s="129"/>
    </row>
    <row r="9" spans="1:18" ht="15.75" x14ac:dyDescent="0.25">
      <c r="A9" s="122" t="s">
        <v>194</v>
      </c>
      <c r="B9" s="122"/>
      <c r="C9" s="122"/>
      <c r="D9" s="122"/>
      <c r="E9" s="128"/>
      <c r="F9" s="128"/>
      <c r="G9" s="36" t="s">
        <v>25</v>
      </c>
      <c r="H9" s="128"/>
      <c r="I9" s="128"/>
      <c r="J9" s="128"/>
      <c r="K9" s="128"/>
      <c r="L9" s="128"/>
      <c r="M9" s="128"/>
      <c r="N9" s="128"/>
      <c r="O9" s="128"/>
      <c r="P9" s="16"/>
      <c r="Q9" s="128"/>
      <c r="R9" s="129"/>
    </row>
    <row r="10" spans="1:18" ht="18.75" x14ac:dyDescent="0.3">
      <c r="A10" s="122" t="s">
        <v>196</v>
      </c>
      <c r="B10" s="122"/>
      <c r="C10" s="122"/>
      <c r="D10" s="122"/>
      <c r="E10" s="16"/>
      <c r="F10" s="16"/>
      <c r="G10" s="38" t="s">
        <v>50</v>
      </c>
      <c r="H10" s="128"/>
      <c r="I10" s="128"/>
      <c r="J10" s="128"/>
      <c r="K10" s="128"/>
      <c r="L10" s="128"/>
      <c r="M10" s="128"/>
      <c r="N10" s="128"/>
      <c r="O10" s="128"/>
      <c r="P10" s="16"/>
      <c r="Q10" s="128"/>
      <c r="R10" s="129"/>
    </row>
    <row r="11" spans="1:18" ht="18.75" x14ac:dyDescent="0.3">
      <c r="A11" s="242" t="s">
        <v>195</v>
      </c>
      <c r="B11" s="242"/>
      <c r="C11" s="242"/>
      <c r="D11" s="242"/>
      <c r="E11" s="16"/>
      <c r="F11" s="16"/>
      <c r="G11" s="37" t="s">
        <v>329</v>
      </c>
      <c r="H11" s="128"/>
      <c r="I11" s="128"/>
      <c r="J11" s="128"/>
      <c r="K11" s="128"/>
      <c r="L11" s="128"/>
      <c r="M11" s="128"/>
      <c r="N11" s="128"/>
      <c r="O11" s="128"/>
      <c r="P11" s="16"/>
      <c r="Q11" s="128"/>
      <c r="R11" s="129"/>
    </row>
    <row r="12" spans="1:18" ht="15" x14ac:dyDescent="0.25">
      <c r="A12" s="235" t="s">
        <v>198</v>
      </c>
      <c r="B12" s="235"/>
      <c r="C12" s="235"/>
      <c r="D12" s="235"/>
      <c r="E12" s="16"/>
      <c r="F12" s="16"/>
      <c r="H12" s="128"/>
      <c r="I12" s="128"/>
      <c r="J12" s="128"/>
      <c r="K12" s="128"/>
      <c r="L12" s="128"/>
      <c r="M12" s="128"/>
      <c r="N12" s="128"/>
      <c r="O12" s="128"/>
      <c r="P12" s="16"/>
      <c r="Q12" s="128"/>
      <c r="R12" s="16"/>
    </row>
    <row r="13" spans="1:18" ht="15" x14ac:dyDescent="0.25">
      <c r="A13" s="235" t="s">
        <v>197</v>
      </c>
      <c r="B13" s="235"/>
      <c r="C13" s="235"/>
      <c r="D13" s="235"/>
      <c r="E13" s="16"/>
      <c r="F13" s="16"/>
      <c r="H13" s="128"/>
      <c r="I13" s="128"/>
      <c r="J13" s="128"/>
      <c r="K13" s="128"/>
      <c r="L13" s="128"/>
      <c r="M13" s="128"/>
      <c r="N13" s="128"/>
      <c r="O13" s="128"/>
      <c r="P13" s="16"/>
      <c r="Q13" s="128"/>
      <c r="R13" s="16"/>
    </row>
    <row r="14" spans="1:18" ht="15" x14ac:dyDescent="0.25">
      <c r="A14" s="235"/>
      <c r="B14" s="235"/>
      <c r="C14" s="235"/>
      <c r="D14" s="2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18" ht="15" x14ac:dyDescent="0.25">
      <c r="A15" s="123"/>
      <c r="B15" s="123"/>
      <c r="C15" s="123"/>
      <c r="D15" s="123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18" ht="13.5" customHeight="1" x14ac:dyDescent="0.2">
      <c r="A16" s="243" t="s">
        <v>22</v>
      </c>
      <c r="B16" s="243" t="s">
        <v>3</v>
      </c>
      <c r="C16" s="243" t="s">
        <v>2</v>
      </c>
      <c r="D16" s="245" t="s">
        <v>5</v>
      </c>
      <c r="E16" s="245" t="s">
        <v>6</v>
      </c>
      <c r="F16" s="245" t="s">
        <v>7</v>
      </c>
      <c r="G16" s="245" t="s">
        <v>33</v>
      </c>
      <c r="H16" s="245" t="s">
        <v>8</v>
      </c>
      <c r="I16" s="245"/>
      <c r="J16" s="245"/>
      <c r="K16" s="245"/>
      <c r="L16" s="247" t="s">
        <v>51</v>
      </c>
      <c r="M16" s="249" t="s">
        <v>1</v>
      </c>
      <c r="N16" s="243" t="s">
        <v>0</v>
      </c>
      <c r="O16" s="251" t="s">
        <v>199</v>
      </c>
      <c r="P16" s="251" t="s">
        <v>190</v>
      </c>
      <c r="Q16" s="243" t="s">
        <v>23</v>
      </c>
      <c r="R16" s="3"/>
    </row>
    <row r="17" spans="1:18" ht="13.5" customHeight="1" x14ac:dyDescent="0.2">
      <c r="A17" s="244"/>
      <c r="B17" s="244"/>
      <c r="C17" s="244"/>
      <c r="D17" s="245"/>
      <c r="E17" s="245"/>
      <c r="F17" s="245"/>
      <c r="G17" s="245"/>
      <c r="H17" s="125" t="s">
        <v>324</v>
      </c>
      <c r="I17" s="125" t="s">
        <v>324</v>
      </c>
      <c r="J17" s="125" t="s">
        <v>15</v>
      </c>
      <c r="K17" s="125" t="s">
        <v>9</v>
      </c>
      <c r="L17" s="248"/>
      <c r="M17" s="250"/>
      <c r="N17" s="244"/>
      <c r="O17" s="252"/>
      <c r="P17" s="252"/>
      <c r="Q17" s="244"/>
      <c r="R17" s="3"/>
    </row>
    <row r="18" spans="1:18" ht="25.5" customHeight="1" x14ac:dyDescent="0.3">
      <c r="A18" s="174">
        <v>1</v>
      </c>
      <c r="B18" s="138">
        <v>24</v>
      </c>
      <c r="C18" s="76" t="s">
        <v>169</v>
      </c>
      <c r="D18" s="44" t="s">
        <v>84</v>
      </c>
      <c r="E18" s="47"/>
      <c r="F18" s="46" t="s">
        <v>217</v>
      </c>
      <c r="G18" s="49" t="s">
        <v>219</v>
      </c>
      <c r="H18" s="181">
        <v>2</v>
      </c>
      <c r="I18" s="181">
        <v>1</v>
      </c>
      <c r="J18" s="138"/>
      <c r="K18" s="182">
        <f t="shared" ref="K18:K43" si="0">H18+I18+J18</f>
        <v>3</v>
      </c>
      <c r="L18" s="183">
        <f>"0:0:30"*K18</f>
        <v>1.0416666666666667E-3</v>
      </c>
      <c r="M18" s="176">
        <v>2.2743055555555555E-2</v>
      </c>
      <c r="N18" s="184">
        <v>8.6805555555555507E-3</v>
      </c>
      <c r="O18" s="196">
        <v>1.0376157407407407E-2</v>
      </c>
      <c r="P18" s="176"/>
      <c r="Q18" s="176"/>
      <c r="R18" s="7"/>
    </row>
    <row r="19" spans="1:18" ht="25.5" customHeight="1" x14ac:dyDescent="0.3">
      <c r="A19" s="174">
        <v>2</v>
      </c>
      <c r="B19" s="138">
        <v>10</v>
      </c>
      <c r="C19" s="76" t="s">
        <v>173</v>
      </c>
      <c r="D19" s="47">
        <v>2003</v>
      </c>
      <c r="E19" s="48" t="s">
        <v>11</v>
      </c>
      <c r="F19" s="137" t="s">
        <v>61</v>
      </c>
      <c r="G19" s="49" t="s">
        <v>221</v>
      </c>
      <c r="H19" s="181">
        <v>3</v>
      </c>
      <c r="I19" s="181">
        <v>0</v>
      </c>
      <c r="J19" s="182"/>
      <c r="K19" s="182">
        <f t="shared" si="0"/>
        <v>3</v>
      </c>
      <c r="L19" s="183">
        <f>"0:0:30"*K19</f>
        <v>1.0416666666666667E-3</v>
      </c>
      <c r="M19" s="176">
        <v>1.8090277777777778E-2</v>
      </c>
      <c r="N19" s="184">
        <v>5.9027777777777802E-3</v>
      </c>
      <c r="O19" s="196">
        <v>1.0452546296296295E-2</v>
      </c>
      <c r="P19" s="176"/>
      <c r="Q19" s="176">
        <f>O19-O18</f>
        <v>7.6388888888887993E-5</v>
      </c>
      <c r="R19" s="7"/>
    </row>
    <row r="20" spans="1:18" ht="25.5" customHeight="1" x14ac:dyDescent="0.3">
      <c r="A20" s="174">
        <v>3</v>
      </c>
      <c r="B20" s="138">
        <v>14</v>
      </c>
      <c r="C20" s="134" t="s">
        <v>167</v>
      </c>
      <c r="D20" s="47">
        <v>2003</v>
      </c>
      <c r="E20" s="47"/>
      <c r="F20" s="46" t="s">
        <v>68</v>
      </c>
      <c r="G20" s="49" t="s">
        <v>219</v>
      </c>
      <c r="H20" s="181">
        <v>2</v>
      </c>
      <c r="I20" s="181">
        <v>1</v>
      </c>
      <c r="J20" s="182"/>
      <c r="K20" s="182">
        <f t="shared" si="0"/>
        <v>3</v>
      </c>
      <c r="L20" s="183">
        <f>"0:0:30"*K20</f>
        <v>1.0416666666666667E-3</v>
      </c>
      <c r="M20" s="176">
        <v>1.4733796296296295E-2</v>
      </c>
      <c r="N20" s="184">
        <v>1.7361111111111099E-3</v>
      </c>
      <c r="O20" s="196">
        <v>1.0535879629629629E-2</v>
      </c>
      <c r="P20" s="176"/>
      <c r="Q20" s="176">
        <f>O20-O18</f>
        <v>1.5972222222222256E-4</v>
      </c>
      <c r="R20" s="7"/>
    </row>
    <row r="21" spans="1:18" ht="25.5" customHeight="1" x14ac:dyDescent="0.3">
      <c r="A21" s="174">
        <v>4</v>
      </c>
      <c r="B21" s="138">
        <v>17</v>
      </c>
      <c r="C21" s="135" t="s">
        <v>168</v>
      </c>
      <c r="D21" s="47">
        <v>2004</v>
      </c>
      <c r="E21" s="50" t="s">
        <v>10</v>
      </c>
      <c r="F21" s="46" t="s">
        <v>65</v>
      </c>
      <c r="G21" s="49" t="s">
        <v>220</v>
      </c>
      <c r="H21" s="181">
        <v>0</v>
      </c>
      <c r="I21" s="181">
        <v>1</v>
      </c>
      <c r="J21" s="182"/>
      <c r="K21" s="182">
        <f t="shared" si="0"/>
        <v>1</v>
      </c>
      <c r="L21" s="183">
        <f>"0:0:30"*K21</f>
        <v>3.4722222222222224E-4</v>
      </c>
      <c r="M21" s="176">
        <v>1.5046296296296295E-2</v>
      </c>
      <c r="N21" s="184">
        <v>1.38888888888889E-3</v>
      </c>
      <c r="O21" s="196">
        <v>1.0582175925925925E-2</v>
      </c>
      <c r="P21" s="176"/>
      <c r="Q21" s="176">
        <f>O21-O18</f>
        <v>2.0601851851851857E-4</v>
      </c>
      <c r="R21" s="7"/>
    </row>
    <row r="22" spans="1:18" ht="25.5" customHeight="1" x14ac:dyDescent="0.3">
      <c r="A22" s="174">
        <v>5</v>
      </c>
      <c r="B22" s="138">
        <v>19</v>
      </c>
      <c r="C22" s="135" t="s">
        <v>164</v>
      </c>
      <c r="D22" s="44" t="s">
        <v>84</v>
      </c>
      <c r="E22" s="47"/>
      <c r="F22" s="46" t="s">
        <v>68</v>
      </c>
      <c r="G22" s="49" t="s">
        <v>219</v>
      </c>
      <c r="H22" s="181">
        <v>0</v>
      </c>
      <c r="I22" s="181">
        <v>0</v>
      </c>
      <c r="J22" s="182"/>
      <c r="K22" s="182">
        <f t="shared" si="0"/>
        <v>0</v>
      </c>
      <c r="L22" s="183">
        <f>"0:0:30"*K22</f>
        <v>0</v>
      </c>
      <c r="M22" s="176">
        <v>1.638888888888889E-2</v>
      </c>
      <c r="N22" s="184">
        <v>4.5138888888888902E-3</v>
      </c>
      <c r="O22" s="196">
        <v>1.062037037037037E-2</v>
      </c>
      <c r="P22" s="176"/>
      <c r="Q22" s="176">
        <f>O22-O18</f>
        <v>2.4421296296296344E-4</v>
      </c>
      <c r="R22" s="7"/>
    </row>
    <row r="23" spans="1:18" ht="25.5" customHeight="1" x14ac:dyDescent="0.3">
      <c r="A23" s="174">
        <v>6</v>
      </c>
      <c r="B23" s="138">
        <v>27</v>
      </c>
      <c r="C23" s="134" t="s">
        <v>200</v>
      </c>
      <c r="D23" s="47">
        <v>2003</v>
      </c>
      <c r="E23" s="47"/>
      <c r="F23" s="46" t="s">
        <v>68</v>
      </c>
      <c r="G23" s="49" t="s">
        <v>219</v>
      </c>
      <c r="H23" s="181">
        <v>1</v>
      </c>
      <c r="I23" s="181">
        <v>2</v>
      </c>
      <c r="J23" s="182"/>
      <c r="K23" s="182">
        <f t="shared" si="0"/>
        <v>3</v>
      </c>
      <c r="L23" s="183"/>
      <c r="M23" s="176">
        <v>2.1180555555555553E-2</v>
      </c>
      <c r="N23" s="184">
        <v>7.9861111111111122E-3</v>
      </c>
      <c r="O23" s="196">
        <v>1.086574074074074E-2</v>
      </c>
      <c r="P23" s="176"/>
      <c r="Q23" s="176">
        <f>O23-O18</f>
        <v>4.8958333333333319E-4</v>
      </c>
      <c r="R23" s="7"/>
    </row>
    <row r="24" spans="1:18" ht="25.5" customHeight="1" x14ac:dyDescent="0.3">
      <c r="A24" s="174">
        <v>7</v>
      </c>
      <c r="B24" s="138">
        <v>1</v>
      </c>
      <c r="C24" s="134" t="s">
        <v>170</v>
      </c>
      <c r="D24" s="47">
        <v>2003</v>
      </c>
      <c r="E24" s="47" t="s">
        <v>11</v>
      </c>
      <c r="F24" s="59" t="s">
        <v>104</v>
      </c>
      <c r="G24" s="75" t="s">
        <v>105</v>
      </c>
      <c r="H24" s="181">
        <v>2</v>
      </c>
      <c r="I24" s="181">
        <v>2</v>
      </c>
      <c r="J24" s="182"/>
      <c r="K24" s="182">
        <f t="shared" si="0"/>
        <v>4</v>
      </c>
      <c r="L24" s="183">
        <f>"0:0:30"*K24</f>
        <v>1.3888888888888889E-3</v>
      </c>
      <c r="M24" s="176">
        <v>1.5590277777777778E-2</v>
      </c>
      <c r="N24" s="184">
        <v>3.4722222222222199E-3</v>
      </c>
      <c r="O24" s="196">
        <v>1.1142361111111112E-2</v>
      </c>
      <c r="P24" s="176"/>
      <c r="Q24" s="176">
        <f>O24-O18</f>
        <v>7.6620370370370471E-4</v>
      </c>
      <c r="R24" s="7"/>
    </row>
    <row r="25" spans="1:18" ht="25.5" customHeight="1" x14ac:dyDescent="0.3">
      <c r="A25" s="174">
        <v>8</v>
      </c>
      <c r="B25" s="138">
        <v>6</v>
      </c>
      <c r="C25" s="76" t="s">
        <v>206</v>
      </c>
      <c r="D25" s="47">
        <v>2003</v>
      </c>
      <c r="E25" s="48" t="s">
        <v>10</v>
      </c>
      <c r="F25" s="59" t="s">
        <v>104</v>
      </c>
      <c r="G25" s="75" t="s">
        <v>105</v>
      </c>
      <c r="H25" s="186">
        <v>2</v>
      </c>
      <c r="I25" s="186">
        <v>2</v>
      </c>
      <c r="J25" s="138"/>
      <c r="K25" s="138">
        <f t="shared" si="0"/>
        <v>4</v>
      </c>
      <c r="L25" s="187">
        <f>"0:0:30"*K25</f>
        <v>1.3888888888888889E-3</v>
      </c>
      <c r="M25" s="177">
        <v>1.9849537037037037E-2</v>
      </c>
      <c r="N25" s="188">
        <v>6.2500000000000003E-3</v>
      </c>
      <c r="O25" s="196">
        <v>1.1504629629629629E-2</v>
      </c>
      <c r="P25" s="176"/>
      <c r="Q25" s="176">
        <f>O25-O18</f>
        <v>1.1284722222222217E-3</v>
      </c>
      <c r="R25" s="7"/>
    </row>
    <row r="26" spans="1:18" ht="25.5" customHeight="1" x14ac:dyDescent="0.3">
      <c r="A26" s="174">
        <v>9</v>
      </c>
      <c r="B26" s="138">
        <v>9</v>
      </c>
      <c r="C26" s="76" t="s">
        <v>204</v>
      </c>
      <c r="D26" s="47">
        <v>2004</v>
      </c>
      <c r="E26" s="48" t="s">
        <v>159</v>
      </c>
      <c r="F26" s="59" t="s">
        <v>104</v>
      </c>
      <c r="G26" s="75" t="s">
        <v>105</v>
      </c>
      <c r="H26" s="181">
        <v>2</v>
      </c>
      <c r="I26" s="181">
        <v>2</v>
      </c>
      <c r="J26" s="138"/>
      <c r="K26" s="182">
        <f t="shared" si="0"/>
        <v>4</v>
      </c>
      <c r="L26" s="183">
        <f>"0:0:30"*K26</f>
        <v>1.3888888888888889E-3</v>
      </c>
      <c r="M26" s="176">
        <v>2.0833333333333332E-2</v>
      </c>
      <c r="N26" s="184">
        <v>6.9444444444444397E-3</v>
      </c>
      <c r="O26" s="196">
        <v>1.1601851851851851E-2</v>
      </c>
      <c r="P26" s="176"/>
      <c r="Q26" s="176">
        <f>O26-O18</f>
        <v>1.2256944444444442E-3</v>
      </c>
      <c r="R26" s="7"/>
    </row>
    <row r="27" spans="1:18" ht="25.5" customHeight="1" x14ac:dyDescent="0.3">
      <c r="A27" s="174">
        <v>10</v>
      </c>
      <c r="B27" s="138">
        <v>15</v>
      </c>
      <c r="C27" s="76" t="s">
        <v>160</v>
      </c>
      <c r="D27" s="44" t="s">
        <v>84</v>
      </c>
      <c r="E27" s="47"/>
      <c r="F27" s="46" t="s">
        <v>217</v>
      </c>
      <c r="G27" s="49" t="s">
        <v>219</v>
      </c>
      <c r="H27" s="181">
        <v>2</v>
      </c>
      <c r="I27" s="181">
        <v>3</v>
      </c>
      <c r="J27" s="182"/>
      <c r="K27" s="182">
        <f t="shared" si="0"/>
        <v>5</v>
      </c>
      <c r="L27" s="183">
        <f>"0:0:30"*K27</f>
        <v>1.7361111111111112E-3</v>
      </c>
      <c r="M27" s="176">
        <v>1.4733796296296295E-2</v>
      </c>
      <c r="N27" s="184">
        <v>1.7361111111111099E-3</v>
      </c>
      <c r="O27" s="196">
        <v>1.1603009259259257E-2</v>
      </c>
      <c r="P27" s="176"/>
      <c r="Q27" s="176">
        <f>O27-O18</f>
        <v>1.2268518518518505E-3</v>
      </c>
      <c r="R27" s="7"/>
    </row>
    <row r="28" spans="1:18" ht="25.5" customHeight="1" x14ac:dyDescent="0.3">
      <c r="A28" s="174">
        <v>11</v>
      </c>
      <c r="B28" s="138">
        <v>13</v>
      </c>
      <c r="C28" s="76" t="s">
        <v>174</v>
      </c>
      <c r="D28" s="47">
        <v>2003</v>
      </c>
      <c r="E28" s="50" t="s">
        <v>11</v>
      </c>
      <c r="F28" s="46" t="s">
        <v>65</v>
      </c>
      <c r="G28" s="49" t="s">
        <v>220</v>
      </c>
      <c r="H28" s="181">
        <v>4</v>
      </c>
      <c r="I28" s="181">
        <v>3</v>
      </c>
      <c r="J28" s="182"/>
      <c r="K28" s="182">
        <f t="shared" si="0"/>
        <v>7</v>
      </c>
      <c r="L28" s="183">
        <f>"0:0:30"*K28</f>
        <v>2.4305555555555556E-3</v>
      </c>
      <c r="M28" s="176">
        <v>1.8472222222222223E-2</v>
      </c>
      <c r="N28" s="184">
        <v>7.9861111111111105E-3</v>
      </c>
      <c r="O28" s="196">
        <v>1.1629629629629629E-2</v>
      </c>
      <c r="P28" s="176"/>
      <c r="Q28" s="176">
        <f>O28-O18</f>
        <v>1.2534722222222218E-3</v>
      </c>
      <c r="R28" s="7"/>
    </row>
    <row r="29" spans="1:18" ht="25.5" customHeight="1" x14ac:dyDescent="0.3">
      <c r="A29" s="174">
        <v>12</v>
      </c>
      <c r="B29" s="138">
        <v>18</v>
      </c>
      <c r="C29" s="134" t="s">
        <v>201</v>
      </c>
      <c r="D29" s="47">
        <v>2004</v>
      </c>
      <c r="E29" s="47"/>
      <c r="F29" s="46" t="s">
        <v>217</v>
      </c>
      <c r="G29" s="49" t="s">
        <v>219</v>
      </c>
      <c r="H29" s="181">
        <v>1</v>
      </c>
      <c r="I29" s="181">
        <v>1</v>
      </c>
      <c r="J29" s="182"/>
      <c r="K29" s="182">
        <f t="shared" si="0"/>
        <v>2</v>
      </c>
      <c r="L29" s="183"/>
      <c r="M29" s="176">
        <v>1.9386574074074073E-2</v>
      </c>
      <c r="N29" s="184">
        <v>5.208333333333333E-3</v>
      </c>
      <c r="O29" s="196">
        <v>1.1697916666666667E-2</v>
      </c>
      <c r="P29" s="176"/>
      <c r="Q29" s="176">
        <f>O29-O18</f>
        <v>1.3217592592592604E-3</v>
      </c>
      <c r="R29" s="7"/>
    </row>
    <row r="30" spans="1:18" ht="25.5" customHeight="1" x14ac:dyDescent="0.3">
      <c r="A30" s="174">
        <v>13</v>
      </c>
      <c r="B30" s="138">
        <v>23</v>
      </c>
      <c r="C30" s="136" t="s">
        <v>210</v>
      </c>
      <c r="D30" s="50">
        <v>2003</v>
      </c>
      <c r="E30" s="50"/>
      <c r="F30" s="46" t="s">
        <v>216</v>
      </c>
      <c r="G30" s="139" t="s">
        <v>224</v>
      </c>
      <c r="H30" s="181">
        <v>1</v>
      </c>
      <c r="I30" s="181">
        <v>0</v>
      </c>
      <c r="J30" s="138"/>
      <c r="K30" s="182">
        <f t="shared" si="0"/>
        <v>1</v>
      </c>
      <c r="L30" s="183">
        <f>"0:0:30"*K30</f>
        <v>3.4722222222222224E-4</v>
      </c>
      <c r="M30" s="176">
        <v>1.8680555555555554E-2</v>
      </c>
      <c r="N30" s="184">
        <v>5.5555555555555497E-3</v>
      </c>
      <c r="O30" s="196">
        <v>1.1768518518518518E-2</v>
      </c>
      <c r="P30" s="177"/>
      <c r="Q30" s="176">
        <f>O30-O18</f>
        <v>1.3923611111111116E-3</v>
      </c>
      <c r="R30" s="7"/>
    </row>
    <row r="31" spans="1:18" ht="25.5" customHeight="1" x14ac:dyDescent="0.3">
      <c r="A31" s="174">
        <v>14</v>
      </c>
      <c r="B31" s="138">
        <v>22</v>
      </c>
      <c r="C31" s="76" t="s">
        <v>165</v>
      </c>
      <c r="D31" s="47">
        <v>2003</v>
      </c>
      <c r="E31" s="50" t="s">
        <v>80</v>
      </c>
      <c r="F31" s="46" t="s">
        <v>65</v>
      </c>
      <c r="G31" s="49" t="s">
        <v>220</v>
      </c>
      <c r="H31" s="181">
        <v>1</v>
      </c>
      <c r="I31" s="181">
        <v>2</v>
      </c>
      <c r="J31" s="182"/>
      <c r="K31" s="182">
        <f t="shared" si="0"/>
        <v>3</v>
      </c>
      <c r="L31" s="183">
        <f>"0:0:30"*K31</f>
        <v>1.0416666666666667E-3</v>
      </c>
      <c r="M31" s="176">
        <v>1.9293981481481485E-2</v>
      </c>
      <c r="N31" s="184">
        <v>6.5972222222222196E-3</v>
      </c>
      <c r="O31" s="196">
        <v>1.2100694444444443E-2</v>
      </c>
      <c r="P31" s="176"/>
      <c r="Q31" s="176">
        <f>O31-O18</f>
        <v>1.7245370370370366E-3</v>
      </c>
      <c r="R31" s="7"/>
    </row>
    <row r="32" spans="1:18" ht="25.5" customHeight="1" x14ac:dyDescent="0.3">
      <c r="A32" s="174">
        <v>15</v>
      </c>
      <c r="B32" s="138">
        <v>16</v>
      </c>
      <c r="C32" s="76" t="s">
        <v>205</v>
      </c>
      <c r="D32" s="47">
        <v>2004</v>
      </c>
      <c r="E32" s="48" t="s">
        <v>10</v>
      </c>
      <c r="F32" s="59" t="s">
        <v>104</v>
      </c>
      <c r="G32" s="75" t="s">
        <v>105</v>
      </c>
      <c r="H32" s="181">
        <v>3</v>
      </c>
      <c r="I32" s="181">
        <v>4</v>
      </c>
      <c r="J32" s="182"/>
      <c r="K32" s="182">
        <f t="shared" si="0"/>
        <v>7</v>
      </c>
      <c r="L32" s="183">
        <f>"0:0:30"*K32</f>
        <v>2.4305555555555556E-3</v>
      </c>
      <c r="M32" s="176">
        <v>1.7604166666666667E-2</v>
      </c>
      <c r="N32" s="184">
        <v>4.1666666666666597E-3</v>
      </c>
      <c r="O32" s="196">
        <v>1.2178240740740739E-2</v>
      </c>
      <c r="P32" s="176"/>
      <c r="Q32" s="176">
        <f>O32-O18</f>
        <v>1.8020833333333326E-3</v>
      </c>
      <c r="R32" s="7"/>
    </row>
    <row r="33" spans="1:28" ht="25.5" customHeight="1" x14ac:dyDescent="0.3">
      <c r="A33" s="174">
        <v>16</v>
      </c>
      <c r="B33" s="138">
        <v>2</v>
      </c>
      <c r="C33" s="76" t="s">
        <v>158</v>
      </c>
      <c r="D33" s="47">
        <v>2004</v>
      </c>
      <c r="E33" s="48" t="s">
        <v>159</v>
      </c>
      <c r="F33" s="46" t="s">
        <v>61</v>
      </c>
      <c r="G33" s="49" t="s">
        <v>221</v>
      </c>
      <c r="H33" s="181">
        <v>2</v>
      </c>
      <c r="I33" s="181">
        <v>2</v>
      </c>
      <c r="J33" s="182"/>
      <c r="K33" s="182">
        <f t="shared" si="0"/>
        <v>4</v>
      </c>
      <c r="L33" s="183">
        <f>"0:0:30"*K33</f>
        <v>1.3888888888888889E-3</v>
      </c>
      <c r="M33" s="176">
        <v>1.2881944444444446E-2</v>
      </c>
      <c r="N33" s="184">
        <v>1.0416666666666699E-3</v>
      </c>
      <c r="O33" s="196">
        <v>1.233912037037037E-2</v>
      </c>
      <c r="P33" s="176"/>
      <c r="Q33" s="176">
        <f>O33-O18</f>
        <v>1.9629629629629632E-3</v>
      </c>
      <c r="R33" s="109"/>
    </row>
    <row r="34" spans="1:28" ht="25.5" customHeight="1" x14ac:dyDescent="0.3">
      <c r="A34" s="174">
        <v>17</v>
      </c>
      <c r="B34" s="138">
        <v>25</v>
      </c>
      <c r="C34" s="134" t="s">
        <v>202</v>
      </c>
      <c r="D34" s="47">
        <v>2003</v>
      </c>
      <c r="E34" s="47"/>
      <c r="F34" s="46" t="s">
        <v>68</v>
      </c>
      <c r="G34" s="49" t="s">
        <v>219</v>
      </c>
      <c r="H34" s="181">
        <v>1</v>
      </c>
      <c r="I34" s="181">
        <v>3</v>
      </c>
      <c r="J34" s="182"/>
      <c r="K34" s="182">
        <f t="shared" si="0"/>
        <v>4</v>
      </c>
      <c r="L34" s="185"/>
      <c r="M34" s="176">
        <v>1.494212962962963E-2</v>
      </c>
      <c r="N34" s="176">
        <v>2.7777777777777779E-3</v>
      </c>
      <c r="O34" s="196">
        <v>1.2392361111111111E-2</v>
      </c>
      <c r="P34" s="176"/>
      <c r="Q34" s="176">
        <f>O34-O18</f>
        <v>2.0162037037037041E-3</v>
      </c>
      <c r="R34" s="7"/>
    </row>
    <row r="35" spans="1:28" ht="25.5" customHeight="1" x14ac:dyDescent="0.3">
      <c r="A35" s="174">
        <v>18</v>
      </c>
      <c r="B35" s="138">
        <v>12</v>
      </c>
      <c r="C35" s="76" t="s">
        <v>166</v>
      </c>
      <c r="D35" s="47">
        <v>2003</v>
      </c>
      <c r="E35" s="48" t="s">
        <v>67</v>
      </c>
      <c r="F35" s="46" t="s">
        <v>61</v>
      </c>
      <c r="G35" s="49" t="s">
        <v>221</v>
      </c>
      <c r="H35" s="181">
        <v>3</v>
      </c>
      <c r="I35" s="181">
        <v>3</v>
      </c>
      <c r="J35" s="182"/>
      <c r="K35" s="182">
        <f t="shared" si="0"/>
        <v>6</v>
      </c>
      <c r="L35" s="183">
        <f t="shared" ref="L35:L43" si="1">"0:0:30"*K35</f>
        <v>2.0833333333333333E-3</v>
      </c>
      <c r="M35" s="176">
        <v>1.4016203703703704E-2</v>
      </c>
      <c r="N35" s="184">
        <v>3.4722222222222224E-4</v>
      </c>
      <c r="O35" s="196">
        <v>1.2412037037037039E-2</v>
      </c>
      <c r="P35" s="176"/>
      <c r="Q35" s="176">
        <f>O35-O18</f>
        <v>2.0358796296296323E-3</v>
      </c>
      <c r="R35" s="7"/>
    </row>
    <row r="36" spans="1:28" ht="25.5" customHeight="1" x14ac:dyDescent="0.3">
      <c r="A36" s="174">
        <v>19</v>
      </c>
      <c r="B36" s="138">
        <v>26</v>
      </c>
      <c r="C36" s="76" t="s">
        <v>203</v>
      </c>
      <c r="D36" s="47">
        <v>2004</v>
      </c>
      <c r="E36" s="48" t="s">
        <v>11</v>
      </c>
      <c r="F36" s="59" t="s">
        <v>104</v>
      </c>
      <c r="G36" s="75" t="s">
        <v>105</v>
      </c>
      <c r="H36" s="181">
        <v>1</v>
      </c>
      <c r="I36" s="181">
        <v>3</v>
      </c>
      <c r="J36" s="182"/>
      <c r="K36" s="182">
        <f t="shared" si="0"/>
        <v>4</v>
      </c>
      <c r="L36" s="183">
        <f t="shared" si="1"/>
        <v>1.3888888888888889E-3</v>
      </c>
      <c r="M36" s="176">
        <v>2.3634259259259258E-2</v>
      </c>
      <c r="N36" s="184">
        <v>7.6388888888888904E-3</v>
      </c>
      <c r="O36" s="196">
        <v>1.2530092592592593E-2</v>
      </c>
      <c r="P36" s="176"/>
      <c r="Q36" s="176">
        <f>O36-O18</f>
        <v>2.1539351851851858E-3</v>
      </c>
      <c r="R36" s="7"/>
    </row>
    <row r="37" spans="1:28" ht="25.5" customHeight="1" x14ac:dyDescent="0.3">
      <c r="A37" s="174">
        <v>20</v>
      </c>
      <c r="B37" s="138">
        <v>11</v>
      </c>
      <c r="C37" s="76" t="s">
        <v>162</v>
      </c>
      <c r="D37" s="47">
        <v>2003</v>
      </c>
      <c r="E37" s="48" t="s">
        <v>11</v>
      </c>
      <c r="F37" s="59" t="s">
        <v>104</v>
      </c>
      <c r="G37" s="75" t="s">
        <v>105</v>
      </c>
      <c r="H37" s="181">
        <v>3</v>
      </c>
      <c r="I37" s="181">
        <v>2</v>
      </c>
      <c r="J37" s="182"/>
      <c r="K37" s="182">
        <f t="shared" si="0"/>
        <v>5</v>
      </c>
      <c r="L37" s="183">
        <f t="shared" si="1"/>
        <v>1.7361111111111112E-3</v>
      </c>
      <c r="M37" s="176">
        <v>1.2638888888888889E-2</v>
      </c>
      <c r="N37" s="184">
        <v>6.9444444444444447E-4</v>
      </c>
      <c r="O37" s="196">
        <v>1.2659722222222223E-2</v>
      </c>
      <c r="P37" s="176"/>
      <c r="Q37" s="176">
        <f>O37-O18</f>
        <v>2.2835648148148164E-3</v>
      </c>
      <c r="R37" s="7"/>
    </row>
    <row r="38" spans="1:28" ht="25.5" customHeight="1" x14ac:dyDescent="0.3">
      <c r="A38" s="174">
        <v>21</v>
      </c>
      <c r="B38" s="138">
        <v>21</v>
      </c>
      <c r="C38" s="76" t="s">
        <v>171</v>
      </c>
      <c r="D38" s="44" t="s">
        <v>163</v>
      </c>
      <c r="E38" s="47"/>
      <c r="F38" s="46" t="s">
        <v>68</v>
      </c>
      <c r="G38" s="49" t="s">
        <v>219</v>
      </c>
      <c r="H38" s="181">
        <v>2</v>
      </c>
      <c r="I38" s="181">
        <v>0</v>
      </c>
      <c r="J38" s="182"/>
      <c r="K38" s="182">
        <f t="shared" si="0"/>
        <v>2</v>
      </c>
      <c r="L38" s="183">
        <f t="shared" si="1"/>
        <v>6.9444444444444447E-4</v>
      </c>
      <c r="M38" s="176">
        <v>1.9340277777777779E-2</v>
      </c>
      <c r="N38" s="184">
        <v>8.3333333333333297E-3</v>
      </c>
      <c r="O38" s="196">
        <v>1.2895833333333334E-2</v>
      </c>
      <c r="P38" s="176"/>
      <c r="Q38" s="176">
        <f>O38-O18</f>
        <v>2.5196759259259269E-3</v>
      </c>
      <c r="R38" s="7"/>
    </row>
    <row r="39" spans="1:28" ht="25.5" customHeight="1" x14ac:dyDescent="0.3">
      <c r="A39" s="174">
        <v>22</v>
      </c>
      <c r="B39" s="138">
        <v>4</v>
      </c>
      <c r="C39" s="136" t="s">
        <v>207</v>
      </c>
      <c r="D39" s="50">
        <v>2003</v>
      </c>
      <c r="E39" s="50" t="s">
        <v>11</v>
      </c>
      <c r="F39" s="46" t="s">
        <v>214</v>
      </c>
      <c r="G39" s="139" t="s">
        <v>222</v>
      </c>
      <c r="H39" s="181">
        <v>2</v>
      </c>
      <c r="I39" s="181">
        <v>3</v>
      </c>
      <c r="J39" s="182"/>
      <c r="K39" s="182">
        <f t="shared" si="0"/>
        <v>5</v>
      </c>
      <c r="L39" s="183">
        <f t="shared" si="1"/>
        <v>1.7361111111111112E-3</v>
      </c>
      <c r="M39" s="176">
        <v>1.4502314814814815E-2</v>
      </c>
      <c r="N39" s="184">
        <v>2.43055555555555E-3</v>
      </c>
      <c r="O39" s="196">
        <v>1.359375E-2</v>
      </c>
      <c r="P39" s="176"/>
      <c r="Q39" s="176">
        <f>O39-O18</f>
        <v>3.2175925925925931E-3</v>
      </c>
      <c r="R39" s="7"/>
    </row>
    <row r="40" spans="1:28" ht="25.5" customHeight="1" x14ac:dyDescent="0.3">
      <c r="A40" s="174">
        <v>23</v>
      </c>
      <c r="B40" s="138">
        <v>8</v>
      </c>
      <c r="C40" s="136" t="s">
        <v>213</v>
      </c>
      <c r="D40" s="50">
        <v>2004</v>
      </c>
      <c r="E40" s="50" t="s">
        <v>75</v>
      </c>
      <c r="F40" s="46" t="s">
        <v>216</v>
      </c>
      <c r="G40" s="139" t="s">
        <v>224</v>
      </c>
      <c r="H40" s="181">
        <v>2</v>
      </c>
      <c r="I40" s="181">
        <v>2</v>
      </c>
      <c r="J40" s="182"/>
      <c r="K40" s="182">
        <f t="shared" si="0"/>
        <v>4</v>
      </c>
      <c r="L40" s="183">
        <f t="shared" si="1"/>
        <v>1.3888888888888889E-3</v>
      </c>
      <c r="M40" s="176">
        <v>1.7465277777777777E-2</v>
      </c>
      <c r="N40" s="184">
        <v>4.8611111111111103E-3</v>
      </c>
      <c r="O40" s="196">
        <v>1.3924768518518517E-2</v>
      </c>
      <c r="P40" s="176"/>
      <c r="Q40" s="176">
        <f>O40-O18</f>
        <v>3.54861111111111E-3</v>
      </c>
      <c r="R40" s="7"/>
    </row>
    <row r="41" spans="1:28" ht="25.5" customHeight="1" x14ac:dyDescent="0.3">
      <c r="A41" s="174">
        <v>24</v>
      </c>
      <c r="B41" s="138">
        <v>3</v>
      </c>
      <c r="C41" s="136" t="s">
        <v>211</v>
      </c>
      <c r="D41" s="50">
        <v>2003</v>
      </c>
      <c r="E41" s="50" t="s">
        <v>67</v>
      </c>
      <c r="F41" s="46" t="s">
        <v>216</v>
      </c>
      <c r="G41" s="139" t="s">
        <v>224</v>
      </c>
      <c r="H41" s="181">
        <v>2</v>
      </c>
      <c r="I41" s="181">
        <v>4</v>
      </c>
      <c r="J41" s="182"/>
      <c r="K41" s="182">
        <f t="shared" si="0"/>
        <v>6</v>
      </c>
      <c r="L41" s="183">
        <f t="shared" si="1"/>
        <v>2.0833333333333333E-3</v>
      </c>
      <c r="M41" s="176">
        <v>1.861111111111111E-2</v>
      </c>
      <c r="N41" s="184">
        <v>7.2916666666666598E-3</v>
      </c>
      <c r="O41" s="196">
        <v>1.4123842592592592E-2</v>
      </c>
      <c r="P41" s="176">
        <f t="shared" ref="P41:P43" si="2">O41+L41</f>
        <v>1.6207175925925927E-2</v>
      </c>
      <c r="Q41" s="176">
        <f>O41-O18</f>
        <v>3.7476851851851855E-3</v>
      </c>
      <c r="R41" s="7"/>
    </row>
    <row r="42" spans="1:28" ht="25.5" customHeight="1" x14ac:dyDescent="0.3">
      <c r="A42" s="174">
        <v>25</v>
      </c>
      <c r="B42" s="138">
        <v>20</v>
      </c>
      <c r="C42" s="136" t="s">
        <v>212</v>
      </c>
      <c r="D42" s="50">
        <v>2003</v>
      </c>
      <c r="E42" s="50" t="s">
        <v>67</v>
      </c>
      <c r="F42" s="46" t="s">
        <v>216</v>
      </c>
      <c r="G42" s="139" t="s">
        <v>224</v>
      </c>
      <c r="H42" s="181">
        <v>4</v>
      </c>
      <c r="I42" s="181">
        <v>3</v>
      </c>
      <c r="J42" s="182"/>
      <c r="K42" s="182">
        <f t="shared" si="0"/>
        <v>7</v>
      </c>
      <c r="L42" s="183">
        <f t="shared" si="1"/>
        <v>2.4305555555555556E-3</v>
      </c>
      <c r="M42" s="176">
        <v>1.3668981481481482E-2</v>
      </c>
      <c r="N42" s="184">
        <v>2.0833333333333298E-3</v>
      </c>
      <c r="O42" s="196">
        <v>1.4601851851851852E-2</v>
      </c>
      <c r="P42" s="176">
        <f t="shared" si="2"/>
        <v>1.7032407407407406E-2</v>
      </c>
      <c r="Q42" s="176">
        <f>O42-O18</f>
        <v>4.2256944444444451E-3</v>
      </c>
      <c r="R42" s="7"/>
    </row>
    <row r="43" spans="1:28" ht="25.5" customHeight="1" x14ac:dyDescent="0.3">
      <c r="A43" s="174">
        <v>26</v>
      </c>
      <c r="B43" s="138">
        <v>7</v>
      </c>
      <c r="C43" s="136" t="s">
        <v>208</v>
      </c>
      <c r="D43" s="50">
        <v>2004</v>
      </c>
      <c r="E43" s="50" t="s">
        <v>161</v>
      </c>
      <c r="F43" s="46" t="s">
        <v>214</v>
      </c>
      <c r="G43" s="139" t="s">
        <v>222</v>
      </c>
      <c r="H43" s="181">
        <v>1</v>
      </c>
      <c r="I43" s="181">
        <v>3</v>
      </c>
      <c r="J43" s="182"/>
      <c r="K43" s="182">
        <f t="shared" si="0"/>
        <v>4</v>
      </c>
      <c r="L43" s="183">
        <f t="shared" si="1"/>
        <v>1.3888888888888889E-3</v>
      </c>
      <c r="M43" s="176">
        <v>1.6238425925925924E-2</v>
      </c>
      <c r="N43" s="184">
        <v>3.1250000000000002E-3</v>
      </c>
      <c r="O43" s="196">
        <v>1.4805555555555556E-2</v>
      </c>
      <c r="P43" s="176">
        <f t="shared" si="2"/>
        <v>1.6194444444444445E-2</v>
      </c>
      <c r="Q43" s="176">
        <f>O43-O18</f>
        <v>4.4293981481481493E-3</v>
      </c>
      <c r="R43" s="7"/>
    </row>
    <row r="44" spans="1:28" ht="25.5" customHeight="1" x14ac:dyDescent="0.35">
      <c r="A44" s="174"/>
      <c r="B44" s="138"/>
      <c r="C44" s="228" t="s">
        <v>342</v>
      </c>
      <c r="D44" s="47"/>
      <c r="E44" s="47"/>
      <c r="F44" s="46"/>
      <c r="G44" s="49"/>
      <c r="H44" s="181"/>
      <c r="I44" s="181"/>
      <c r="J44" s="182"/>
      <c r="K44" s="182"/>
      <c r="L44" s="183"/>
      <c r="M44" s="176"/>
      <c r="N44" s="184"/>
      <c r="O44" s="196"/>
      <c r="P44" s="176"/>
      <c r="Q44" s="176"/>
      <c r="R44" s="7"/>
    </row>
    <row r="45" spans="1:28" ht="25.5" customHeight="1" x14ac:dyDescent="0.3">
      <c r="A45" s="174"/>
      <c r="B45" s="138">
        <v>5</v>
      </c>
      <c r="C45" s="135" t="s">
        <v>172</v>
      </c>
      <c r="D45" s="44" t="s">
        <v>84</v>
      </c>
      <c r="E45" s="45" t="s">
        <v>10</v>
      </c>
      <c r="F45" s="46" t="s">
        <v>58</v>
      </c>
      <c r="G45" s="49" t="s">
        <v>218</v>
      </c>
      <c r="H45" s="181"/>
      <c r="I45" s="181"/>
      <c r="J45" s="182"/>
      <c r="K45" s="182"/>
      <c r="L45" s="183"/>
      <c r="M45" s="176"/>
      <c r="N45" s="184"/>
      <c r="O45" s="196"/>
      <c r="P45" s="176"/>
      <c r="Q45" s="176"/>
      <c r="R45" s="7"/>
    </row>
    <row r="46" spans="1:28" ht="18.75" customHeight="1" x14ac:dyDescent="0.25">
      <c r="G46" s="15"/>
      <c r="H46" s="15"/>
      <c r="I46" s="15"/>
      <c r="J46" s="15"/>
      <c r="K46" s="15"/>
      <c r="L46" s="15"/>
      <c r="R46" s="8"/>
      <c r="U46" s="242"/>
      <c r="V46" s="242"/>
      <c r="W46" s="242"/>
      <c r="X46" s="242"/>
      <c r="Y46" s="242"/>
      <c r="Z46" s="242"/>
      <c r="AA46" s="122"/>
      <c r="AB46" s="128"/>
    </row>
    <row r="47" spans="1:28" ht="25.5" customHeight="1" x14ac:dyDescent="0.25">
      <c r="B47" s="124" t="s">
        <v>29</v>
      </c>
      <c r="C47" s="124"/>
      <c r="D47" s="246" t="s">
        <v>42</v>
      </c>
      <c r="E47" s="246"/>
      <c r="F47" s="39" t="s">
        <v>225</v>
      </c>
      <c r="G47" s="40"/>
      <c r="H47" s="40"/>
      <c r="I47" s="39"/>
      <c r="J47" s="32"/>
      <c r="K47" s="32"/>
      <c r="L47" s="131"/>
      <c r="R47" s="122"/>
      <c r="U47" s="1"/>
      <c r="V47" s="1"/>
      <c r="W47" s="242"/>
      <c r="X47" s="242"/>
      <c r="Y47" s="242"/>
      <c r="Z47" s="242"/>
      <c r="AA47" s="122"/>
      <c r="AB47" s="128"/>
    </row>
    <row r="48" spans="1:28" ht="18.75" customHeight="1" x14ac:dyDescent="0.25">
      <c r="B48" s="253" t="s">
        <v>34</v>
      </c>
      <c r="C48" s="253"/>
      <c r="D48" s="40"/>
      <c r="E48" s="126"/>
      <c r="F48" s="126"/>
      <c r="G48" s="40"/>
      <c r="H48" s="40"/>
      <c r="I48" s="40"/>
      <c r="R48" s="122"/>
    </row>
    <row r="49" spans="2:19" ht="18.75" customHeight="1" x14ac:dyDescent="0.25">
      <c r="B49" s="124"/>
      <c r="C49" s="124"/>
      <c r="D49" s="40"/>
      <c r="E49" s="126"/>
      <c r="F49" s="126"/>
      <c r="G49" s="40"/>
      <c r="H49" s="40"/>
      <c r="I49" s="40"/>
      <c r="R49" s="122"/>
    </row>
    <row r="50" spans="2:19" ht="21" customHeight="1" x14ac:dyDescent="0.25">
      <c r="B50" s="124" t="s">
        <v>31</v>
      </c>
      <c r="C50" s="124"/>
      <c r="D50" s="246" t="s">
        <v>42</v>
      </c>
      <c r="E50" s="246"/>
      <c r="F50" s="127" t="s">
        <v>226</v>
      </c>
      <c r="G50" s="40"/>
      <c r="H50" s="127"/>
      <c r="I50" s="127"/>
      <c r="J50" s="133"/>
      <c r="K50" s="133"/>
      <c r="L50" s="130"/>
      <c r="R50" s="122"/>
    </row>
    <row r="51" spans="2:19" ht="18.75" customHeight="1" x14ac:dyDescent="0.25">
      <c r="B51" s="253" t="s">
        <v>227</v>
      </c>
      <c r="C51" s="253"/>
      <c r="D51" s="124"/>
      <c r="E51" s="124"/>
      <c r="F51" s="124"/>
      <c r="G51" s="124"/>
      <c r="H51" s="124"/>
      <c r="I51" s="124"/>
      <c r="J51" s="122"/>
      <c r="K51" s="122"/>
      <c r="L51" s="122"/>
      <c r="R51" s="122"/>
    </row>
    <row r="52" spans="2:19" ht="15.75" x14ac:dyDescent="0.25">
      <c r="B52" s="34"/>
      <c r="C52" s="34"/>
      <c r="D52" s="254"/>
      <c r="E52" s="254"/>
      <c r="F52" s="254"/>
      <c r="G52" s="254"/>
      <c r="H52" s="254"/>
      <c r="I52" s="254"/>
      <c r="J52" s="122"/>
      <c r="K52" s="12"/>
      <c r="L52" s="12"/>
      <c r="R52" s="122"/>
    </row>
    <row r="53" spans="2:19" ht="15.75" x14ac:dyDescent="0.25">
      <c r="B53" s="40"/>
      <c r="C53" s="40"/>
      <c r="D53" s="246"/>
      <c r="E53" s="246"/>
      <c r="F53" s="246"/>
      <c r="G53" s="246"/>
      <c r="H53" s="246"/>
      <c r="I53" s="246"/>
      <c r="J53" s="128"/>
      <c r="K53" s="13"/>
      <c r="L53" s="13"/>
      <c r="R53" s="128"/>
    </row>
    <row r="54" spans="2:19" ht="15" x14ac:dyDescent="0.25">
      <c r="D54" s="242"/>
      <c r="E54" s="242"/>
      <c r="F54" s="242"/>
      <c r="G54" s="242"/>
      <c r="H54" s="122"/>
      <c r="I54" s="128"/>
      <c r="J54" s="128"/>
      <c r="K54" s="13"/>
      <c r="L54" s="13"/>
      <c r="R54" s="128"/>
    </row>
    <row r="55" spans="2:19" ht="20.25" customHeight="1" x14ac:dyDescent="0.25">
      <c r="H55" s="122"/>
      <c r="I55" s="128"/>
      <c r="J55" s="128"/>
      <c r="K55" s="13"/>
      <c r="L55" s="13"/>
      <c r="R55" s="128"/>
      <c r="S55" s="122"/>
    </row>
    <row r="56" spans="2:19" ht="6.75" customHeight="1" x14ac:dyDescent="0.25">
      <c r="B56" s="242"/>
      <c r="C56" s="242"/>
      <c r="D56" s="242"/>
      <c r="E56" s="242"/>
      <c r="F56" s="242"/>
      <c r="G56" s="242"/>
      <c r="H56" s="122"/>
      <c r="I56" s="128"/>
      <c r="J56" s="128"/>
      <c r="K56" s="13"/>
      <c r="L56" s="13"/>
      <c r="S56" s="122"/>
    </row>
    <row r="57" spans="2:19" ht="15" x14ac:dyDescent="0.25">
      <c r="B57" s="242"/>
      <c r="C57" s="242"/>
      <c r="D57" s="242"/>
      <c r="E57" s="242"/>
      <c r="F57" s="242"/>
      <c r="G57" s="242"/>
      <c r="H57" s="9"/>
      <c r="K57" s="13"/>
      <c r="L57" s="13"/>
      <c r="S57" s="122"/>
    </row>
    <row r="58" spans="2:19" ht="6.75" customHeight="1" x14ac:dyDescent="0.2"/>
  </sheetData>
  <sortState ref="B19:O43">
    <sortCondition ref="O18:O43"/>
  </sortState>
  <mergeCells count="33">
    <mergeCell ref="A12:D12"/>
    <mergeCell ref="A1:Q1"/>
    <mergeCell ref="A2:Q2"/>
    <mergeCell ref="A3:Q3"/>
    <mergeCell ref="D4:M4"/>
    <mergeCell ref="A11:D11"/>
    <mergeCell ref="A13:D13"/>
    <mergeCell ref="A14:D14"/>
    <mergeCell ref="A16:A17"/>
    <mergeCell ref="B16:B17"/>
    <mergeCell ref="C16:C17"/>
    <mergeCell ref="D16:D17"/>
    <mergeCell ref="D47:E47"/>
    <mergeCell ref="W47:Z47"/>
    <mergeCell ref="E16:E17"/>
    <mergeCell ref="F16:F17"/>
    <mergeCell ref="G16:G17"/>
    <mergeCell ref="H16:K16"/>
    <mergeCell ref="L16:L17"/>
    <mergeCell ref="M16:M17"/>
    <mergeCell ref="N16:N17"/>
    <mergeCell ref="O16:O17"/>
    <mergeCell ref="P16:P17"/>
    <mergeCell ref="Q16:Q17"/>
    <mergeCell ref="U46:Z46"/>
    <mergeCell ref="B56:G56"/>
    <mergeCell ref="B57:G57"/>
    <mergeCell ref="B48:C48"/>
    <mergeCell ref="D50:E50"/>
    <mergeCell ref="B51:C51"/>
    <mergeCell ref="D52:I52"/>
    <mergeCell ref="D53:I53"/>
    <mergeCell ref="D54:G54"/>
  </mergeCells>
  <pageMargins left="0.59055118110236227" right="0.39370078740157483" top="0.59055118110236227" bottom="0" header="0.11811023622047245" footer="0.11811023622047245"/>
  <pageSetup paperSize="9" scale="8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56"/>
  <sheetViews>
    <sheetView zoomScale="90" zoomScaleNormal="90" zoomScaleSheetLayoutView="100" workbookViewId="0">
      <selection activeCell="D4" sqref="D4:M4"/>
    </sheetView>
  </sheetViews>
  <sheetFormatPr defaultRowHeight="12.75" x14ac:dyDescent="0.2"/>
  <cols>
    <col min="1" max="1" width="6.28515625" style="1" customWidth="1"/>
    <col min="2" max="2" width="5.42578125" style="1" customWidth="1"/>
    <col min="3" max="3" width="28.140625" style="1" customWidth="1"/>
    <col min="4" max="4" width="14.5703125" style="1" customWidth="1"/>
    <col min="5" max="5" width="9" style="27" customWidth="1"/>
    <col min="6" max="6" width="25.42578125" style="27" customWidth="1"/>
    <col min="7" max="7" width="31.28515625" style="1" customWidth="1"/>
    <col min="8" max="9" width="6.140625" style="1" customWidth="1"/>
    <col min="10" max="10" width="4.140625" style="1" hidden="1" customWidth="1"/>
    <col min="11" max="11" width="5.7109375" style="1" customWidth="1"/>
    <col min="12" max="12" width="7.7109375" style="1" hidden="1" customWidth="1"/>
    <col min="13" max="13" width="10.42578125" style="13" hidden="1" customWidth="1"/>
    <col min="14" max="14" width="9.140625" style="27" hidden="1" customWidth="1"/>
    <col min="15" max="15" width="10.5703125" style="4" customWidth="1"/>
    <col min="16" max="16" width="12.42578125" style="22" hidden="1" customWidth="1"/>
    <col min="17" max="17" width="10.28515625" style="4" customWidth="1"/>
    <col min="18" max="18" width="6.85546875" style="1" customWidth="1"/>
  </cols>
  <sheetData>
    <row r="1" spans="1:20" ht="16.5" customHeight="1" x14ac:dyDescent="0.2">
      <c r="A1" s="239" t="s">
        <v>326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</row>
    <row r="2" spans="1:20" ht="16.5" customHeight="1" x14ac:dyDescent="0.2">
      <c r="A2" s="239" t="s">
        <v>325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</row>
    <row r="3" spans="1:20" ht="16.5" customHeight="1" x14ac:dyDescent="0.2">
      <c r="A3" s="239" t="s">
        <v>319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</row>
    <row r="4" spans="1:20" ht="60" customHeight="1" x14ac:dyDescent="0.2">
      <c r="B4" s="41"/>
      <c r="C4" s="41"/>
      <c r="D4" s="255" t="s">
        <v>192</v>
      </c>
      <c r="E4" s="255"/>
      <c r="F4" s="255"/>
      <c r="G4" s="255"/>
      <c r="H4" s="255"/>
      <c r="I4" s="255"/>
      <c r="J4" s="255"/>
      <c r="K4" s="255"/>
      <c r="L4" s="255"/>
      <c r="M4" s="255"/>
      <c r="N4" s="41"/>
      <c r="O4" s="41"/>
      <c r="P4" s="41"/>
      <c r="Q4" s="41"/>
      <c r="R4" s="21"/>
    </row>
    <row r="5" spans="1:20" ht="15" x14ac:dyDescent="0.25">
      <c r="A5" s="26" t="s">
        <v>328</v>
      </c>
      <c r="B5" s="26"/>
      <c r="C5" s="26"/>
      <c r="D5" s="16"/>
      <c r="E5" s="16"/>
      <c r="F5" s="16"/>
      <c r="H5" s="150"/>
      <c r="I5" s="150"/>
      <c r="J5" s="150"/>
      <c r="K5" s="150"/>
      <c r="L5" s="155"/>
      <c r="M5"/>
      <c r="N5" s="26" t="s">
        <v>36</v>
      </c>
      <c r="O5" s="26"/>
      <c r="P5" s="26"/>
      <c r="Q5" s="26"/>
      <c r="R5" s="29"/>
    </row>
    <row r="6" spans="1:20" ht="15" x14ac:dyDescent="0.25">
      <c r="A6" s="26" t="s">
        <v>332</v>
      </c>
      <c r="B6" s="26"/>
      <c r="C6" s="25"/>
      <c r="D6" s="16"/>
      <c r="E6" s="16"/>
      <c r="H6" s="150"/>
      <c r="I6" s="150" t="s">
        <v>320</v>
      </c>
      <c r="J6" s="150"/>
      <c r="K6" s="150"/>
      <c r="L6" s="150"/>
      <c r="M6" s="155"/>
      <c r="N6" s="16"/>
      <c r="O6" s="150"/>
      <c r="P6" s="150"/>
      <c r="Q6" s="150"/>
      <c r="R6" s="150"/>
      <c r="S6" s="150"/>
      <c r="T6" s="150"/>
    </row>
    <row r="7" spans="1:20" ht="15" x14ac:dyDescent="0.25">
      <c r="A7" s="150" t="s">
        <v>351</v>
      </c>
      <c r="B7" s="150"/>
      <c r="C7" s="150"/>
      <c r="D7" s="16"/>
      <c r="E7" s="16"/>
      <c r="F7" s="16"/>
      <c r="G7" s="16"/>
      <c r="H7" s="150"/>
      <c r="I7" s="150" t="s">
        <v>38</v>
      </c>
      <c r="J7" s="150"/>
      <c r="K7" s="150"/>
      <c r="L7" s="150"/>
      <c r="M7" s="155"/>
      <c r="N7" s="16"/>
      <c r="O7" s="150"/>
      <c r="P7" s="150"/>
      <c r="Q7" s="150"/>
      <c r="R7" s="150"/>
      <c r="S7" s="150"/>
      <c r="T7" s="150"/>
    </row>
    <row r="8" spans="1:20" ht="15" x14ac:dyDescent="0.25">
      <c r="A8" s="24" t="s">
        <v>46</v>
      </c>
      <c r="B8" s="24"/>
      <c r="C8" s="24"/>
      <c r="D8" s="16"/>
      <c r="E8" s="23"/>
      <c r="F8" s="23"/>
      <c r="H8" s="150"/>
      <c r="I8" s="150" t="s">
        <v>312</v>
      </c>
      <c r="J8" s="150"/>
      <c r="K8" s="150"/>
      <c r="L8" s="150"/>
      <c r="M8" s="155"/>
      <c r="N8" s="16"/>
      <c r="O8" s="150"/>
      <c r="P8" s="150"/>
      <c r="Q8" s="150"/>
      <c r="R8" s="150"/>
      <c r="S8" s="150"/>
      <c r="T8" s="150"/>
    </row>
    <row r="9" spans="1:20" ht="15.75" x14ac:dyDescent="0.25">
      <c r="A9" s="24" t="s">
        <v>194</v>
      </c>
      <c r="B9" s="24"/>
      <c r="C9" s="24"/>
      <c r="D9" s="24"/>
      <c r="E9" s="23"/>
      <c r="F9" s="23"/>
      <c r="G9" s="36" t="s">
        <v>25</v>
      </c>
      <c r="H9" s="23"/>
      <c r="I9" s="23"/>
      <c r="J9" s="23"/>
      <c r="K9" s="23"/>
      <c r="L9" s="23"/>
      <c r="M9" s="23"/>
      <c r="N9" s="23"/>
      <c r="O9" s="23"/>
      <c r="P9" s="16"/>
      <c r="Q9" s="23"/>
      <c r="R9" s="29"/>
    </row>
    <row r="10" spans="1:20" ht="18.75" x14ac:dyDescent="0.3">
      <c r="A10" s="24" t="s">
        <v>196</v>
      </c>
      <c r="B10" s="24"/>
      <c r="C10" s="24"/>
      <c r="D10" s="24"/>
      <c r="E10" s="16"/>
      <c r="F10" s="16"/>
      <c r="G10" s="38" t="s">
        <v>52</v>
      </c>
      <c r="H10" s="23"/>
      <c r="I10" s="23"/>
      <c r="J10" s="23"/>
      <c r="K10" s="23"/>
      <c r="L10" s="23"/>
      <c r="M10" s="23"/>
      <c r="N10" s="23"/>
      <c r="O10" s="23"/>
      <c r="P10" s="16"/>
      <c r="Q10" s="23"/>
      <c r="R10" s="29"/>
    </row>
    <row r="11" spans="1:20" ht="18.75" x14ac:dyDescent="0.3">
      <c r="A11" s="242" t="s">
        <v>195</v>
      </c>
      <c r="B11" s="242"/>
      <c r="C11" s="242"/>
      <c r="D11" s="242"/>
      <c r="E11" s="16"/>
      <c r="F11" s="16"/>
      <c r="G11" s="37" t="s">
        <v>331</v>
      </c>
      <c r="H11" s="23"/>
      <c r="I11" s="23"/>
      <c r="J11" s="23"/>
      <c r="K11" s="23"/>
      <c r="L11" s="23"/>
      <c r="M11" s="23"/>
      <c r="N11" s="23"/>
      <c r="O11" s="23"/>
      <c r="P11" s="16"/>
      <c r="Q11" s="23"/>
      <c r="R11" s="29"/>
    </row>
    <row r="12" spans="1:20" ht="15" x14ac:dyDescent="0.25">
      <c r="A12" s="235" t="s">
        <v>198</v>
      </c>
      <c r="B12" s="235"/>
      <c r="C12" s="235"/>
      <c r="D12" s="235"/>
      <c r="E12" s="16"/>
      <c r="F12" s="16"/>
      <c r="H12" s="23"/>
      <c r="I12" s="23"/>
      <c r="J12" s="23"/>
      <c r="K12" s="23"/>
      <c r="L12" s="23"/>
      <c r="M12" s="23"/>
      <c r="N12" s="23"/>
      <c r="O12" s="23"/>
      <c r="P12" s="16"/>
      <c r="Q12" s="23"/>
      <c r="R12" s="16"/>
    </row>
    <row r="13" spans="1:20" ht="15" x14ac:dyDescent="0.25">
      <c r="A13" s="235" t="s">
        <v>197</v>
      </c>
      <c r="B13" s="235"/>
      <c r="C13" s="235"/>
      <c r="D13" s="235"/>
      <c r="E13" s="16"/>
      <c r="F13" s="16"/>
      <c r="H13" s="23"/>
      <c r="I13" s="23"/>
      <c r="J13" s="23"/>
      <c r="K13" s="23"/>
      <c r="L13" s="23"/>
      <c r="M13" s="23"/>
      <c r="N13" s="23"/>
      <c r="O13" s="23"/>
      <c r="P13" s="16"/>
      <c r="Q13" s="23"/>
      <c r="R13" s="16"/>
    </row>
    <row r="14" spans="1:20" ht="8.25" customHeight="1" x14ac:dyDescent="0.25">
      <c r="A14" s="235"/>
      <c r="B14" s="235"/>
      <c r="C14" s="235"/>
      <c r="D14" s="2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20" ht="1.5" customHeight="1" x14ac:dyDescent="0.25">
      <c r="A15" s="42"/>
      <c r="B15" s="42"/>
      <c r="C15" s="42"/>
      <c r="D15" s="42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20" ht="13.5" customHeight="1" x14ac:dyDescent="0.2">
      <c r="A16" s="243" t="s">
        <v>22</v>
      </c>
      <c r="B16" s="243" t="s">
        <v>3</v>
      </c>
      <c r="C16" s="243" t="s">
        <v>2</v>
      </c>
      <c r="D16" s="245" t="s">
        <v>5</v>
      </c>
      <c r="E16" s="245" t="s">
        <v>6</v>
      </c>
      <c r="F16" s="245" t="s">
        <v>7</v>
      </c>
      <c r="G16" s="245" t="s">
        <v>33</v>
      </c>
      <c r="H16" s="245" t="s">
        <v>8</v>
      </c>
      <c r="I16" s="245"/>
      <c r="J16" s="245"/>
      <c r="K16" s="245"/>
      <c r="L16" s="247" t="s">
        <v>51</v>
      </c>
      <c r="M16" s="249" t="s">
        <v>1</v>
      </c>
      <c r="N16" s="243" t="s">
        <v>0</v>
      </c>
      <c r="O16" s="251" t="s">
        <v>199</v>
      </c>
      <c r="P16" s="251" t="s">
        <v>190</v>
      </c>
      <c r="Q16" s="243" t="s">
        <v>23</v>
      </c>
      <c r="R16" s="3"/>
    </row>
    <row r="17" spans="1:18" ht="13.5" customHeight="1" x14ac:dyDescent="0.2">
      <c r="A17" s="244"/>
      <c r="B17" s="244"/>
      <c r="C17" s="244"/>
      <c r="D17" s="245"/>
      <c r="E17" s="245"/>
      <c r="F17" s="245"/>
      <c r="G17" s="245"/>
      <c r="H17" s="28" t="s">
        <v>15</v>
      </c>
      <c r="I17" s="28" t="s">
        <v>15</v>
      </c>
      <c r="J17" s="28" t="s">
        <v>15</v>
      </c>
      <c r="K17" s="28" t="s">
        <v>9</v>
      </c>
      <c r="L17" s="248"/>
      <c r="M17" s="250"/>
      <c r="N17" s="244"/>
      <c r="O17" s="252"/>
      <c r="P17" s="252"/>
      <c r="Q17" s="244"/>
      <c r="R17" s="3"/>
    </row>
    <row r="18" spans="1:18" ht="25.5" customHeight="1" x14ac:dyDescent="0.3">
      <c r="A18" s="174">
        <v>1</v>
      </c>
      <c r="B18" s="214">
        <v>44</v>
      </c>
      <c r="C18" s="76" t="s">
        <v>184</v>
      </c>
      <c r="D18" s="44" t="s">
        <v>163</v>
      </c>
      <c r="E18" s="47" t="s">
        <v>10</v>
      </c>
      <c r="F18" s="137" t="s">
        <v>217</v>
      </c>
      <c r="G18" s="49" t="s">
        <v>219</v>
      </c>
      <c r="H18" s="181">
        <v>0</v>
      </c>
      <c r="I18" s="181">
        <v>0</v>
      </c>
      <c r="J18" s="182"/>
      <c r="K18" s="182">
        <f t="shared" ref="K18:K37" si="0">H18+I18+J18</f>
        <v>0</v>
      </c>
      <c r="L18" s="183">
        <f t="shared" ref="L18:L26" si="1">"0:0:30"*K18</f>
        <v>0</v>
      </c>
      <c r="M18" s="176">
        <v>1.9293981481481485E-2</v>
      </c>
      <c r="N18" s="184">
        <v>6.5972222222222196E-3</v>
      </c>
      <c r="O18" s="196">
        <v>9.300925925925926E-3</v>
      </c>
      <c r="P18" s="176"/>
      <c r="Q18" s="176"/>
      <c r="R18" s="7"/>
    </row>
    <row r="19" spans="1:18" ht="25.5" customHeight="1" x14ac:dyDescent="0.3">
      <c r="A19" s="174">
        <v>2</v>
      </c>
      <c r="B19" s="214">
        <v>45</v>
      </c>
      <c r="C19" s="135" t="s">
        <v>178</v>
      </c>
      <c r="D19" s="47">
        <v>2004</v>
      </c>
      <c r="E19" s="50" t="s">
        <v>64</v>
      </c>
      <c r="F19" s="46" t="s">
        <v>68</v>
      </c>
      <c r="G19" s="49" t="s">
        <v>219</v>
      </c>
      <c r="H19" s="181">
        <v>0</v>
      </c>
      <c r="I19" s="181">
        <v>0</v>
      </c>
      <c r="J19" s="182"/>
      <c r="K19" s="182">
        <f t="shared" si="0"/>
        <v>0</v>
      </c>
      <c r="L19" s="183">
        <f t="shared" si="1"/>
        <v>0</v>
      </c>
      <c r="M19" s="176">
        <v>1.8472222222222223E-2</v>
      </c>
      <c r="N19" s="184">
        <v>7.9861111111111105E-3</v>
      </c>
      <c r="O19" s="196">
        <v>9.7650462962962977E-3</v>
      </c>
      <c r="P19" s="176"/>
      <c r="Q19" s="176">
        <f>O19-O18</f>
        <v>4.6412037037037168E-4</v>
      </c>
      <c r="R19" s="7"/>
    </row>
    <row r="20" spans="1:18" ht="25.5" customHeight="1" x14ac:dyDescent="0.3">
      <c r="A20" s="174">
        <v>3</v>
      </c>
      <c r="B20" s="214">
        <v>50</v>
      </c>
      <c r="C20" s="135" t="s">
        <v>181</v>
      </c>
      <c r="D20" s="47">
        <v>2003</v>
      </c>
      <c r="E20" s="50" t="s">
        <v>10</v>
      </c>
      <c r="F20" s="46" t="s">
        <v>65</v>
      </c>
      <c r="G20" s="49" t="s">
        <v>220</v>
      </c>
      <c r="H20" s="181">
        <v>2</v>
      </c>
      <c r="I20" s="181">
        <v>3</v>
      </c>
      <c r="J20" s="182"/>
      <c r="K20" s="182">
        <f t="shared" si="0"/>
        <v>5</v>
      </c>
      <c r="L20" s="183">
        <f t="shared" si="1"/>
        <v>1.7361111111111112E-3</v>
      </c>
      <c r="M20" s="176">
        <v>1.2881944444444446E-2</v>
      </c>
      <c r="N20" s="184">
        <v>1.0416666666666699E-3</v>
      </c>
      <c r="O20" s="196">
        <v>1.0208333333333333E-2</v>
      </c>
      <c r="P20" s="176"/>
      <c r="Q20" s="176">
        <f>O20-O18</f>
        <v>9.0740740740740712E-4</v>
      </c>
      <c r="R20" s="7"/>
    </row>
    <row r="21" spans="1:18" ht="25.5" customHeight="1" x14ac:dyDescent="0.3">
      <c r="A21" s="174">
        <v>4</v>
      </c>
      <c r="B21" s="214">
        <v>33</v>
      </c>
      <c r="C21" s="135" t="s">
        <v>177</v>
      </c>
      <c r="D21" s="47">
        <v>2004</v>
      </c>
      <c r="E21" s="50" t="s">
        <v>10</v>
      </c>
      <c r="F21" s="46" t="s">
        <v>65</v>
      </c>
      <c r="G21" s="49" t="s">
        <v>220</v>
      </c>
      <c r="H21" s="181">
        <v>0</v>
      </c>
      <c r="I21" s="181">
        <v>0</v>
      </c>
      <c r="J21" s="182"/>
      <c r="K21" s="182">
        <f t="shared" si="0"/>
        <v>0</v>
      </c>
      <c r="L21" s="183">
        <f t="shared" si="1"/>
        <v>0</v>
      </c>
      <c r="M21" s="176">
        <v>2.3634259259259258E-2</v>
      </c>
      <c r="N21" s="184">
        <v>7.6388888888888904E-3</v>
      </c>
      <c r="O21" s="196">
        <v>1.0458333333333333E-2</v>
      </c>
      <c r="P21" s="176"/>
      <c r="Q21" s="176">
        <f>O21-O18</f>
        <v>1.1574074074074073E-3</v>
      </c>
      <c r="R21" s="7"/>
    </row>
    <row r="22" spans="1:18" ht="25.5" customHeight="1" x14ac:dyDescent="0.3">
      <c r="A22" s="174">
        <v>5</v>
      </c>
      <c r="B22" s="214">
        <v>49</v>
      </c>
      <c r="C22" s="135" t="s">
        <v>175</v>
      </c>
      <c r="D22" s="44" t="s">
        <v>84</v>
      </c>
      <c r="E22" s="47" t="s">
        <v>64</v>
      </c>
      <c r="F22" s="46" t="s">
        <v>68</v>
      </c>
      <c r="G22" s="49" t="s">
        <v>219</v>
      </c>
      <c r="H22" s="181">
        <v>4</v>
      </c>
      <c r="I22" s="181">
        <v>1</v>
      </c>
      <c r="J22" s="182"/>
      <c r="K22" s="182">
        <f t="shared" si="0"/>
        <v>5</v>
      </c>
      <c r="L22" s="183">
        <f t="shared" si="1"/>
        <v>1.7361111111111112E-3</v>
      </c>
      <c r="M22" s="176">
        <v>1.3668981481481482E-2</v>
      </c>
      <c r="N22" s="184">
        <v>2.0833333333333298E-3</v>
      </c>
      <c r="O22" s="196">
        <v>1.0656250000000001E-2</v>
      </c>
      <c r="P22" s="176"/>
      <c r="Q22" s="176">
        <f>O22-O18</f>
        <v>1.3553240740740748E-3</v>
      </c>
      <c r="R22" s="7"/>
    </row>
    <row r="23" spans="1:18" ht="25.5" customHeight="1" x14ac:dyDescent="0.3">
      <c r="A23" s="174">
        <v>6</v>
      </c>
      <c r="B23" s="214">
        <v>43</v>
      </c>
      <c r="C23" s="135" t="s">
        <v>229</v>
      </c>
      <c r="D23" s="44" t="s">
        <v>84</v>
      </c>
      <c r="E23" s="47" t="s">
        <v>64</v>
      </c>
      <c r="F23" s="46" t="s">
        <v>68</v>
      </c>
      <c r="G23" s="49" t="s">
        <v>219</v>
      </c>
      <c r="H23" s="181">
        <v>2</v>
      </c>
      <c r="I23" s="181">
        <v>3</v>
      </c>
      <c r="J23" s="182"/>
      <c r="K23" s="182">
        <f t="shared" si="0"/>
        <v>5</v>
      </c>
      <c r="L23" s="183">
        <f t="shared" si="1"/>
        <v>1.7361111111111112E-3</v>
      </c>
      <c r="M23" s="176">
        <v>1.7592592592592594E-2</v>
      </c>
      <c r="N23" s="184">
        <v>3.81944444444444E-3</v>
      </c>
      <c r="O23" s="196">
        <v>1.0730324074074073E-2</v>
      </c>
      <c r="P23" s="176"/>
      <c r="Q23" s="176">
        <f>O23-O18</f>
        <v>1.4293981481481467E-3</v>
      </c>
      <c r="R23" s="7"/>
    </row>
    <row r="24" spans="1:18" ht="25.5" customHeight="1" x14ac:dyDescent="0.3">
      <c r="A24" s="174">
        <v>7</v>
      </c>
      <c r="B24" s="214">
        <v>40</v>
      </c>
      <c r="C24" s="76" t="s">
        <v>182</v>
      </c>
      <c r="D24" s="44" t="s">
        <v>84</v>
      </c>
      <c r="E24" s="47" t="s">
        <v>64</v>
      </c>
      <c r="F24" s="46" t="s">
        <v>68</v>
      </c>
      <c r="G24" s="49" t="s">
        <v>219</v>
      </c>
      <c r="H24" s="181">
        <v>4</v>
      </c>
      <c r="I24" s="181">
        <v>1</v>
      </c>
      <c r="J24" s="138"/>
      <c r="K24" s="182">
        <f t="shared" si="0"/>
        <v>5</v>
      </c>
      <c r="L24" s="183">
        <f t="shared" si="1"/>
        <v>1.7361111111111112E-3</v>
      </c>
      <c r="M24" s="176">
        <v>1.8680555555555554E-2</v>
      </c>
      <c r="N24" s="184">
        <v>5.5555555555555497E-3</v>
      </c>
      <c r="O24" s="196">
        <v>1.0800925925925924E-2</v>
      </c>
      <c r="P24" s="176"/>
      <c r="Q24" s="176">
        <f>O24-O18</f>
        <v>1.4999999999999979E-3</v>
      </c>
      <c r="R24" s="7"/>
    </row>
    <row r="25" spans="1:18" ht="25.5" customHeight="1" x14ac:dyDescent="0.3">
      <c r="A25" s="174">
        <v>8</v>
      </c>
      <c r="B25" s="214">
        <v>34</v>
      </c>
      <c r="C25" s="76" t="s">
        <v>180</v>
      </c>
      <c r="D25" s="47">
        <v>2003</v>
      </c>
      <c r="E25" s="48" t="s">
        <v>159</v>
      </c>
      <c r="F25" s="46" t="s">
        <v>61</v>
      </c>
      <c r="G25" s="49" t="s">
        <v>221</v>
      </c>
      <c r="H25" s="181">
        <v>3</v>
      </c>
      <c r="I25" s="181">
        <v>2</v>
      </c>
      <c r="J25" s="138"/>
      <c r="K25" s="182">
        <f t="shared" si="0"/>
        <v>5</v>
      </c>
      <c r="L25" s="183">
        <f t="shared" si="1"/>
        <v>1.7361111111111112E-3</v>
      </c>
      <c r="M25" s="176">
        <v>2.2743055555555555E-2</v>
      </c>
      <c r="N25" s="184">
        <v>8.6805555555555507E-3</v>
      </c>
      <c r="O25" s="196">
        <v>1.1025462962962964E-2</v>
      </c>
      <c r="P25" s="176"/>
      <c r="Q25" s="176">
        <f>O25-O18</f>
        <v>1.7245370370370383E-3</v>
      </c>
      <c r="R25" s="7"/>
    </row>
    <row r="26" spans="1:18" ht="25.5" customHeight="1" x14ac:dyDescent="0.3">
      <c r="A26" s="174">
        <v>9</v>
      </c>
      <c r="B26" s="214">
        <v>47</v>
      </c>
      <c r="C26" s="76" t="s">
        <v>228</v>
      </c>
      <c r="D26" s="44" t="s">
        <v>84</v>
      </c>
      <c r="E26" s="47" t="s">
        <v>64</v>
      </c>
      <c r="F26" s="46" t="s">
        <v>68</v>
      </c>
      <c r="G26" s="49" t="s">
        <v>219</v>
      </c>
      <c r="H26" s="181">
        <v>1</v>
      </c>
      <c r="I26" s="181">
        <v>2</v>
      </c>
      <c r="J26" s="182"/>
      <c r="K26" s="182">
        <f t="shared" si="0"/>
        <v>3</v>
      </c>
      <c r="L26" s="183">
        <f t="shared" si="1"/>
        <v>1.0416666666666667E-3</v>
      </c>
      <c r="M26" s="176">
        <v>1.758101851851852E-2</v>
      </c>
      <c r="N26" s="184">
        <v>5.2083333333333296E-3</v>
      </c>
      <c r="O26" s="196">
        <v>1.1062500000000001E-2</v>
      </c>
      <c r="P26" s="176"/>
      <c r="Q26" s="176">
        <f>O26-O18</f>
        <v>1.7615740740740751E-3</v>
      </c>
      <c r="R26" s="7"/>
    </row>
    <row r="27" spans="1:18" ht="25.5" customHeight="1" x14ac:dyDescent="0.3">
      <c r="A27" s="174">
        <v>10</v>
      </c>
      <c r="B27" s="214">
        <v>32</v>
      </c>
      <c r="C27" s="136" t="s">
        <v>234</v>
      </c>
      <c r="D27" s="50">
        <v>2003</v>
      </c>
      <c r="E27" s="50" t="s">
        <v>11</v>
      </c>
      <c r="F27" s="46" t="s">
        <v>216</v>
      </c>
      <c r="G27" s="139" t="s">
        <v>224</v>
      </c>
      <c r="H27" s="181">
        <v>1</v>
      </c>
      <c r="I27" s="181">
        <v>2</v>
      </c>
      <c r="J27" s="182"/>
      <c r="K27" s="182">
        <f t="shared" si="0"/>
        <v>3</v>
      </c>
      <c r="L27" s="185"/>
      <c r="M27" s="176">
        <v>1.494212962962963E-2</v>
      </c>
      <c r="N27" s="176">
        <v>2.7777777777777779E-3</v>
      </c>
      <c r="O27" s="196">
        <v>1.134375E-2</v>
      </c>
      <c r="P27" s="176"/>
      <c r="Q27" s="176">
        <f>O27-O18</f>
        <v>2.0428240740740736E-3</v>
      </c>
      <c r="R27" s="7"/>
    </row>
    <row r="28" spans="1:18" ht="25.5" customHeight="1" x14ac:dyDescent="0.3">
      <c r="A28" s="174">
        <v>11</v>
      </c>
      <c r="B28" s="214">
        <v>42</v>
      </c>
      <c r="C28" s="76" t="s">
        <v>231</v>
      </c>
      <c r="D28" s="47">
        <v>2003</v>
      </c>
      <c r="E28" s="50" t="s">
        <v>11</v>
      </c>
      <c r="F28" s="46" t="s">
        <v>65</v>
      </c>
      <c r="G28" s="49" t="s">
        <v>220</v>
      </c>
      <c r="H28" s="181">
        <v>3</v>
      </c>
      <c r="I28" s="181">
        <v>1</v>
      </c>
      <c r="J28" s="182"/>
      <c r="K28" s="182">
        <f t="shared" si="0"/>
        <v>4</v>
      </c>
      <c r="L28" s="183">
        <f>"0:0:30"*K28</f>
        <v>1.3888888888888889E-3</v>
      </c>
      <c r="M28" s="176">
        <v>1.5046296296296295E-2</v>
      </c>
      <c r="N28" s="184">
        <v>1.38888888888889E-3</v>
      </c>
      <c r="O28" s="196">
        <v>1.1429398148148147E-2</v>
      </c>
      <c r="P28" s="176"/>
      <c r="Q28" s="176">
        <f>O28-O18</f>
        <v>2.1284722222222208E-3</v>
      </c>
      <c r="R28" s="7"/>
    </row>
    <row r="29" spans="1:18" ht="25.5" customHeight="1" x14ac:dyDescent="0.3">
      <c r="A29" s="174">
        <v>12</v>
      </c>
      <c r="B29" s="214">
        <v>38</v>
      </c>
      <c r="C29" s="76" t="s">
        <v>176</v>
      </c>
      <c r="D29" s="47">
        <v>2003</v>
      </c>
      <c r="E29" s="48" t="s">
        <v>159</v>
      </c>
      <c r="F29" s="46" t="s">
        <v>61</v>
      </c>
      <c r="G29" s="49" t="s">
        <v>221</v>
      </c>
      <c r="H29" s="181">
        <v>0</v>
      </c>
      <c r="I29" s="181">
        <v>4</v>
      </c>
      <c r="J29" s="182"/>
      <c r="K29" s="182">
        <f t="shared" si="0"/>
        <v>4</v>
      </c>
      <c r="L29" s="183"/>
      <c r="M29" s="176">
        <v>2.1180555555555553E-2</v>
      </c>
      <c r="N29" s="184">
        <v>7.9861111111111122E-3</v>
      </c>
      <c r="O29" s="196">
        <v>1.1458333333333334E-2</v>
      </c>
      <c r="P29" s="177"/>
      <c r="Q29" s="176">
        <f>O29-O18</f>
        <v>2.1574074074074082E-3</v>
      </c>
      <c r="R29" s="7"/>
    </row>
    <row r="30" spans="1:18" ht="25.5" customHeight="1" x14ac:dyDescent="0.3">
      <c r="A30" s="174">
        <v>13</v>
      </c>
      <c r="B30" s="214">
        <v>36</v>
      </c>
      <c r="C30" s="76" t="s">
        <v>183</v>
      </c>
      <c r="D30" s="47">
        <v>2003</v>
      </c>
      <c r="E30" s="48" t="s">
        <v>11</v>
      </c>
      <c r="F30" s="46" t="s">
        <v>61</v>
      </c>
      <c r="G30" s="49" t="s">
        <v>221</v>
      </c>
      <c r="H30" s="181">
        <v>3</v>
      </c>
      <c r="I30" s="181">
        <v>1</v>
      </c>
      <c r="J30" s="182"/>
      <c r="K30" s="182">
        <f t="shared" si="0"/>
        <v>4</v>
      </c>
      <c r="L30" s="183">
        <f t="shared" ref="L30:L37" si="2">"0:0:30"*K30</f>
        <v>1.3888888888888889E-3</v>
      </c>
      <c r="M30" s="176">
        <v>1.8090277777777778E-2</v>
      </c>
      <c r="N30" s="184">
        <v>5.9027777777777802E-3</v>
      </c>
      <c r="O30" s="196">
        <v>1.1467592592592592E-2</v>
      </c>
      <c r="P30" s="176"/>
      <c r="Q30" s="176">
        <f>O30-O18</f>
        <v>2.1666666666666657E-3</v>
      </c>
      <c r="R30" s="7"/>
    </row>
    <row r="31" spans="1:18" ht="25.5" customHeight="1" x14ac:dyDescent="0.3">
      <c r="A31" s="174">
        <v>14</v>
      </c>
      <c r="B31" s="214">
        <v>41</v>
      </c>
      <c r="C31" s="136" t="s">
        <v>238</v>
      </c>
      <c r="D31" s="50">
        <v>2005</v>
      </c>
      <c r="E31" s="50" t="s">
        <v>75</v>
      </c>
      <c r="F31" s="46" t="s">
        <v>214</v>
      </c>
      <c r="G31" s="49" t="s">
        <v>222</v>
      </c>
      <c r="H31" s="181">
        <v>2</v>
      </c>
      <c r="I31" s="181">
        <v>1</v>
      </c>
      <c r="J31" s="182"/>
      <c r="K31" s="182">
        <f t="shared" si="0"/>
        <v>3</v>
      </c>
      <c r="L31" s="183">
        <f t="shared" si="2"/>
        <v>1.0416666666666667E-3</v>
      </c>
      <c r="M31" s="176">
        <v>1.6238425925925924E-2</v>
      </c>
      <c r="N31" s="184">
        <v>3.1250000000000002E-3</v>
      </c>
      <c r="O31" s="196">
        <v>1.2016203703703704E-2</v>
      </c>
      <c r="P31" s="176"/>
      <c r="Q31" s="176">
        <f>O31-O18</f>
        <v>2.7152777777777783E-3</v>
      </c>
      <c r="R31" s="7"/>
    </row>
    <row r="32" spans="1:18" ht="25.5" customHeight="1" x14ac:dyDescent="0.3">
      <c r="A32" s="174">
        <v>15</v>
      </c>
      <c r="B32" s="214">
        <v>51</v>
      </c>
      <c r="C32" s="136" t="s">
        <v>235</v>
      </c>
      <c r="D32" s="50">
        <v>2004</v>
      </c>
      <c r="E32" s="50" t="s">
        <v>161</v>
      </c>
      <c r="F32" s="46" t="s">
        <v>216</v>
      </c>
      <c r="G32" s="139" t="s">
        <v>224</v>
      </c>
      <c r="H32" s="181">
        <v>0</v>
      </c>
      <c r="I32" s="181">
        <v>5</v>
      </c>
      <c r="J32" s="182"/>
      <c r="K32" s="182">
        <f t="shared" si="0"/>
        <v>5</v>
      </c>
      <c r="L32" s="183">
        <f t="shared" si="2"/>
        <v>1.7361111111111112E-3</v>
      </c>
      <c r="M32" s="176">
        <v>1.9340277777777779E-2</v>
      </c>
      <c r="N32" s="184">
        <v>8.3333333333333297E-3</v>
      </c>
      <c r="O32" s="196">
        <v>1.2560185185185186E-2</v>
      </c>
      <c r="P32" s="176"/>
      <c r="Q32" s="176">
        <f>O32-O18</f>
        <v>3.2592592592592604E-3</v>
      </c>
      <c r="R32" s="7"/>
    </row>
    <row r="33" spans="1:18" ht="25.5" customHeight="1" x14ac:dyDescent="0.3">
      <c r="A33" s="174">
        <v>16</v>
      </c>
      <c r="B33" s="214">
        <v>31</v>
      </c>
      <c r="C33" s="76" t="s">
        <v>230</v>
      </c>
      <c r="D33" s="44" t="s">
        <v>163</v>
      </c>
      <c r="E33" s="47" t="s">
        <v>161</v>
      </c>
      <c r="F33" s="46" t="s">
        <v>68</v>
      </c>
      <c r="G33" s="49" t="s">
        <v>219</v>
      </c>
      <c r="H33" s="181">
        <v>3</v>
      </c>
      <c r="I33" s="181">
        <v>3</v>
      </c>
      <c r="J33" s="182"/>
      <c r="K33" s="182">
        <f t="shared" si="0"/>
        <v>6</v>
      </c>
      <c r="L33" s="183">
        <f t="shared" si="2"/>
        <v>2.0833333333333333E-3</v>
      </c>
      <c r="M33" s="176">
        <v>1.7465277777777777E-2</v>
      </c>
      <c r="N33" s="184">
        <v>4.8611111111111103E-3</v>
      </c>
      <c r="O33" s="196">
        <v>1.2732638888888891E-2</v>
      </c>
      <c r="P33" s="176"/>
      <c r="Q33" s="176">
        <f>O33-O18</f>
        <v>3.4317129629629645E-3</v>
      </c>
      <c r="R33" s="109"/>
    </row>
    <row r="34" spans="1:18" ht="25.5" customHeight="1" x14ac:dyDescent="0.3">
      <c r="A34" s="174">
        <v>17</v>
      </c>
      <c r="B34" s="214">
        <v>52</v>
      </c>
      <c r="C34" s="76" t="s">
        <v>179</v>
      </c>
      <c r="D34" s="47">
        <v>2003</v>
      </c>
      <c r="E34" s="50" t="s">
        <v>10</v>
      </c>
      <c r="F34" s="46" t="s">
        <v>65</v>
      </c>
      <c r="G34" s="49" t="s">
        <v>220</v>
      </c>
      <c r="H34" s="181">
        <v>1</v>
      </c>
      <c r="I34" s="181">
        <v>2</v>
      </c>
      <c r="J34" s="182"/>
      <c r="K34" s="182">
        <f t="shared" si="0"/>
        <v>3</v>
      </c>
      <c r="L34" s="183">
        <f t="shared" si="2"/>
        <v>1.0416666666666667E-3</v>
      </c>
      <c r="M34" s="176">
        <v>1.4016203703703704E-2</v>
      </c>
      <c r="N34" s="184">
        <v>3.4722222222222224E-4</v>
      </c>
      <c r="O34" s="196">
        <v>1.2871527777777779E-2</v>
      </c>
      <c r="P34" s="176"/>
      <c r="Q34" s="176">
        <f>O34-O18</f>
        <v>3.5706018518518526E-3</v>
      </c>
      <c r="R34" s="7"/>
    </row>
    <row r="35" spans="1:18" ht="25.5" customHeight="1" x14ac:dyDescent="0.3">
      <c r="A35" s="174">
        <v>18</v>
      </c>
      <c r="B35" s="214">
        <v>46</v>
      </c>
      <c r="C35" s="136" t="s">
        <v>236</v>
      </c>
      <c r="D35" s="50">
        <v>2004</v>
      </c>
      <c r="E35" s="50" t="s">
        <v>161</v>
      </c>
      <c r="F35" s="46" t="s">
        <v>216</v>
      </c>
      <c r="G35" s="139" t="s">
        <v>224</v>
      </c>
      <c r="H35" s="181">
        <v>2</v>
      </c>
      <c r="I35" s="181">
        <v>2</v>
      </c>
      <c r="J35" s="182"/>
      <c r="K35" s="182">
        <f t="shared" si="0"/>
        <v>4</v>
      </c>
      <c r="L35" s="183">
        <f t="shared" si="2"/>
        <v>1.3888888888888889E-3</v>
      </c>
      <c r="M35" s="176">
        <v>1.7604166666666667E-2</v>
      </c>
      <c r="N35" s="184">
        <v>4.1666666666666597E-3</v>
      </c>
      <c r="O35" s="196">
        <v>1.2913194444444444E-2</v>
      </c>
      <c r="P35" s="176"/>
      <c r="Q35" s="176">
        <f>O35-O18</f>
        <v>3.6122685185185181E-3</v>
      </c>
      <c r="R35" s="7"/>
    </row>
    <row r="36" spans="1:18" ht="25.5" customHeight="1" x14ac:dyDescent="0.3">
      <c r="A36" s="174">
        <v>19</v>
      </c>
      <c r="B36" s="214">
        <v>35</v>
      </c>
      <c r="C36" s="136" t="s">
        <v>233</v>
      </c>
      <c r="D36" s="50">
        <v>2003</v>
      </c>
      <c r="E36" s="50" t="s">
        <v>11</v>
      </c>
      <c r="F36" s="137" t="s">
        <v>216</v>
      </c>
      <c r="G36" s="139" t="s">
        <v>224</v>
      </c>
      <c r="H36" s="181">
        <v>2</v>
      </c>
      <c r="I36" s="181">
        <v>2</v>
      </c>
      <c r="J36" s="182"/>
      <c r="K36" s="182">
        <f t="shared" si="0"/>
        <v>4</v>
      </c>
      <c r="L36" s="183">
        <f t="shared" si="2"/>
        <v>1.3888888888888889E-3</v>
      </c>
      <c r="M36" s="176">
        <v>1.638888888888889E-2</v>
      </c>
      <c r="N36" s="184">
        <v>4.5138888888888902E-3</v>
      </c>
      <c r="O36" s="196">
        <v>1.3502314814814816E-2</v>
      </c>
      <c r="P36" s="176"/>
      <c r="Q36" s="176">
        <f>O36-O18</f>
        <v>4.2013888888888899E-3</v>
      </c>
      <c r="R36" s="7"/>
    </row>
    <row r="37" spans="1:18" ht="25.5" customHeight="1" x14ac:dyDescent="0.3">
      <c r="A37" s="174">
        <v>20</v>
      </c>
      <c r="B37" s="214">
        <v>48</v>
      </c>
      <c r="C37" s="76" t="s">
        <v>232</v>
      </c>
      <c r="D37" s="47">
        <v>2004</v>
      </c>
      <c r="E37" s="48"/>
      <c r="F37" s="137" t="s">
        <v>239</v>
      </c>
      <c r="G37" s="67" t="s">
        <v>240</v>
      </c>
      <c r="H37" s="181">
        <v>3</v>
      </c>
      <c r="I37" s="181">
        <v>3</v>
      </c>
      <c r="J37" s="182"/>
      <c r="K37" s="182">
        <f t="shared" si="0"/>
        <v>6</v>
      </c>
      <c r="L37" s="183">
        <f t="shared" si="2"/>
        <v>2.0833333333333333E-3</v>
      </c>
      <c r="M37" s="176">
        <v>1.861111111111111E-2</v>
      </c>
      <c r="N37" s="184">
        <v>7.2916666666666598E-3</v>
      </c>
      <c r="O37" s="196">
        <v>1.4960648148148148E-2</v>
      </c>
      <c r="P37" s="176"/>
      <c r="Q37" s="176">
        <f>O37-O18</f>
        <v>5.6597222222222222E-3</v>
      </c>
      <c r="R37" s="7"/>
    </row>
    <row r="38" spans="1:18" ht="25.5" customHeight="1" x14ac:dyDescent="0.3">
      <c r="A38" s="174"/>
      <c r="B38" s="214"/>
      <c r="C38" s="234" t="s">
        <v>342</v>
      </c>
      <c r="D38" s="47"/>
      <c r="E38" s="50"/>
      <c r="F38" s="137"/>
      <c r="G38" s="49"/>
      <c r="H38" s="181"/>
      <c r="I38" s="181"/>
      <c r="J38" s="182"/>
      <c r="K38" s="182"/>
      <c r="L38" s="183"/>
      <c r="M38" s="176"/>
      <c r="N38" s="184"/>
      <c r="O38" s="196"/>
      <c r="P38" s="176"/>
      <c r="Q38" s="176"/>
      <c r="R38" s="7"/>
    </row>
    <row r="39" spans="1:18" ht="25.5" customHeight="1" x14ac:dyDescent="0.3">
      <c r="A39" s="174"/>
      <c r="B39" s="214">
        <v>37</v>
      </c>
      <c r="C39" s="213" t="s">
        <v>237</v>
      </c>
      <c r="D39" s="50">
        <v>2004</v>
      </c>
      <c r="E39" s="50" t="s">
        <v>159</v>
      </c>
      <c r="F39" s="46" t="s">
        <v>58</v>
      </c>
      <c r="G39" s="49" t="s">
        <v>218</v>
      </c>
      <c r="H39" s="181"/>
      <c r="I39" s="181"/>
      <c r="J39" s="182"/>
      <c r="K39" s="182"/>
      <c r="L39" s="183"/>
      <c r="M39" s="176"/>
      <c r="N39" s="184"/>
      <c r="O39" s="196"/>
      <c r="P39" s="176"/>
      <c r="Q39" s="176"/>
      <c r="R39" s="7"/>
    </row>
    <row r="40" spans="1:18" ht="25.5" customHeight="1" x14ac:dyDescent="0.3">
      <c r="A40" s="174"/>
      <c r="B40" s="224">
        <v>39</v>
      </c>
      <c r="C40" s="76" t="s">
        <v>185</v>
      </c>
      <c r="D40" s="44" t="s">
        <v>84</v>
      </c>
      <c r="E40" s="45" t="s">
        <v>10</v>
      </c>
      <c r="F40" s="46" t="s">
        <v>58</v>
      </c>
      <c r="G40" s="49" t="s">
        <v>218</v>
      </c>
      <c r="H40" s="181"/>
      <c r="I40" s="181"/>
      <c r="J40" s="182"/>
      <c r="K40" s="182"/>
      <c r="L40" s="183"/>
      <c r="M40" s="176"/>
      <c r="N40" s="184"/>
      <c r="O40" s="196"/>
      <c r="P40" s="176"/>
      <c r="Q40" s="176"/>
      <c r="R40" s="7"/>
    </row>
    <row r="41" spans="1:18" ht="25.5" customHeight="1" x14ac:dyDescent="0.3">
      <c r="A41" s="206"/>
      <c r="B41" s="219"/>
      <c r="C41" s="195" t="s">
        <v>352</v>
      </c>
      <c r="D41" s="190"/>
      <c r="E41" s="231"/>
      <c r="F41" s="162"/>
      <c r="G41" s="207"/>
      <c r="H41" s="191"/>
      <c r="I41" s="191"/>
      <c r="J41" s="189"/>
      <c r="K41" s="189"/>
      <c r="L41" s="192"/>
      <c r="M41" s="193"/>
      <c r="N41" s="194"/>
      <c r="O41" s="197"/>
      <c r="P41" s="193"/>
      <c r="Q41" s="193"/>
      <c r="R41" s="7"/>
    </row>
    <row r="42" spans="1:18" ht="24" customHeight="1" x14ac:dyDescent="0.3">
      <c r="A42" s="206"/>
      <c r="B42" s="161"/>
      <c r="C42" s="195" t="s">
        <v>353</v>
      </c>
      <c r="D42" s="190"/>
      <c r="E42" s="231"/>
      <c r="F42" s="162"/>
      <c r="G42" s="207"/>
      <c r="H42" s="191"/>
      <c r="I42" s="191"/>
      <c r="J42" s="189"/>
      <c r="K42" s="189"/>
      <c r="L42" s="192"/>
      <c r="M42" s="193"/>
      <c r="N42" s="194"/>
      <c r="O42" s="197"/>
      <c r="P42" s="193"/>
      <c r="Q42" s="193"/>
      <c r="R42" s="7"/>
    </row>
    <row r="43" spans="1:18" ht="32.25" customHeight="1" x14ac:dyDescent="0.3">
      <c r="A43" s="189"/>
      <c r="B43" s="161"/>
      <c r="C43" s="200" t="s">
        <v>29</v>
      </c>
      <c r="D43" s="200"/>
      <c r="E43" s="246" t="s">
        <v>42</v>
      </c>
      <c r="F43" s="246"/>
      <c r="G43" s="39" t="s">
        <v>225</v>
      </c>
      <c r="H43" s="191"/>
      <c r="I43" s="191"/>
      <c r="J43" s="189"/>
      <c r="K43" s="189"/>
      <c r="L43" s="192"/>
      <c r="M43" s="193"/>
      <c r="N43" s="194"/>
      <c r="O43" s="197"/>
      <c r="P43" s="193"/>
      <c r="Q43" s="193"/>
      <c r="R43" s="7"/>
    </row>
    <row r="44" spans="1:18" ht="18.75" customHeight="1" x14ac:dyDescent="0.3">
      <c r="A44" s="189"/>
      <c r="B44" s="161"/>
      <c r="C44" s="253" t="s">
        <v>34</v>
      </c>
      <c r="D44" s="253"/>
      <c r="E44" s="40"/>
      <c r="F44" s="201"/>
      <c r="G44" s="201"/>
      <c r="H44" s="191"/>
      <c r="I44" s="191"/>
      <c r="J44" s="189"/>
      <c r="K44" s="189"/>
      <c r="L44" s="192"/>
      <c r="M44" s="193"/>
      <c r="N44" s="194"/>
      <c r="O44" s="197"/>
      <c r="P44" s="193"/>
      <c r="Q44" s="193"/>
      <c r="R44" s="7"/>
    </row>
    <row r="45" spans="1:18" ht="9.75" customHeight="1" x14ac:dyDescent="0.3">
      <c r="A45" s="189"/>
      <c r="B45" s="161"/>
      <c r="C45" s="200"/>
      <c r="D45" s="200"/>
      <c r="E45" s="40"/>
      <c r="F45" s="201"/>
      <c r="G45" s="201"/>
      <c r="H45" s="191"/>
      <c r="I45" s="191"/>
      <c r="J45" s="189"/>
      <c r="K45" s="189"/>
      <c r="L45" s="192"/>
      <c r="M45" s="193"/>
      <c r="N45" s="194"/>
      <c r="O45" s="197"/>
      <c r="P45" s="193"/>
      <c r="Q45" s="193"/>
      <c r="R45" s="7"/>
    </row>
    <row r="46" spans="1:18" ht="25.5" customHeight="1" x14ac:dyDescent="0.3">
      <c r="A46" s="189"/>
      <c r="B46" s="161"/>
      <c r="C46" s="200" t="s">
        <v>31</v>
      </c>
      <c r="D46" s="200"/>
      <c r="E46" s="246" t="s">
        <v>42</v>
      </c>
      <c r="F46" s="246"/>
      <c r="G46" s="202" t="s">
        <v>226</v>
      </c>
      <c r="H46" s="191"/>
      <c r="I46" s="191"/>
      <c r="J46" s="189"/>
      <c r="K46" s="189"/>
      <c r="L46" s="192"/>
      <c r="M46" s="193"/>
      <c r="N46" s="194"/>
      <c r="O46" s="197"/>
      <c r="P46" s="193"/>
      <c r="Q46" s="193"/>
      <c r="R46" s="7"/>
    </row>
    <row r="47" spans="1:18" ht="20.25" customHeight="1" x14ac:dyDescent="0.3">
      <c r="A47" s="189"/>
      <c r="B47" s="161"/>
      <c r="C47" s="253" t="s">
        <v>227</v>
      </c>
      <c r="D47" s="253"/>
      <c r="E47" s="200"/>
      <c r="F47" s="200"/>
      <c r="G47" s="200"/>
      <c r="H47" s="191"/>
      <c r="I47" s="191"/>
      <c r="J47" s="189"/>
      <c r="K47" s="189"/>
      <c r="L47" s="192"/>
      <c r="M47" s="193"/>
      <c r="N47" s="194"/>
      <c r="O47" s="197"/>
      <c r="P47" s="193"/>
      <c r="Q47" s="193"/>
      <c r="R47" s="7"/>
    </row>
    <row r="48" spans="1:18" ht="25.5" customHeight="1" x14ac:dyDescent="0.3">
      <c r="A48" s="189"/>
      <c r="B48" s="161"/>
      <c r="C48" s="203"/>
      <c r="D48" s="204"/>
      <c r="E48" s="205"/>
      <c r="F48" s="162"/>
      <c r="G48" s="163"/>
      <c r="H48" s="191"/>
      <c r="I48" s="191"/>
      <c r="J48" s="189"/>
      <c r="K48" s="189"/>
      <c r="L48" s="192"/>
      <c r="M48" s="193"/>
      <c r="N48" s="194"/>
      <c r="O48" s="197"/>
      <c r="P48" s="193"/>
      <c r="Q48" s="193"/>
      <c r="R48" s="7"/>
    </row>
    <row r="49" spans="2:19" ht="18.75" customHeight="1" x14ac:dyDescent="0.25">
      <c r="B49" s="253"/>
      <c r="C49" s="253"/>
      <c r="D49" s="30"/>
      <c r="E49" s="30"/>
      <c r="F49" s="30"/>
      <c r="G49" s="30"/>
      <c r="H49" s="30"/>
      <c r="I49" s="30"/>
      <c r="J49" s="24"/>
      <c r="K49" s="24"/>
      <c r="L49" s="24"/>
      <c r="R49" s="24"/>
    </row>
    <row r="50" spans="2:19" ht="15.75" x14ac:dyDescent="0.25">
      <c r="B50" s="236"/>
      <c r="C50" s="236"/>
      <c r="D50" s="254"/>
      <c r="E50" s="254"/>
      <c r="F50" s="254"/>
      <c r="G50" s="254"/>
      <c r="H50" s="254"/>
      <c r="I50" s="254"/>
      <c r="J50" s="24"/>
      <c r="K50" s="12"/>
      <c r="L50" s="12"/>
      <c r="R50" s="24"/>
    </row>
    <row r="51" spans="2:19" ht="15.75" x14ac:dyDescent="0.25">
      <c r="B51" s="246"/>
      <c r="C51" s="246"/>
      <c r="D51" s="246"/>
      <c r="E51" s="246"/>
      <c r="F51" s="246"/>
      <c r="G51" s="246"/>
      <c r="H51" s="246"/>
      <c r="I51" s="246"/>
      <c r="J51" s="23"/>
      <c r="K51" s="13"/>
      <c r="L51" s="13"/>
      <c r="R51" s="23"/>
    </row>
    <row r="52" spans="2:19" ht="15" x14ac:dyDescent="0.25">
      <c r="B52" s="259"/>
      <c r="C52" s="259"/>
      <c r="D52" s="242"/>
      <c r="E52" s="242"/>
      <c r="F52" s="242"/>
      <c r="G52" s="242"/>
      <c r="H52" s="24"/>
      <c r="I52" s="23"/>
      <c r="J52" s="23"/>
      <c r="K52" s="13"/>
      <c r="L52" s="13"/>
      <c r="R52" s="23"/>
    </row>
    <row r="53" spans="2:19" ht="20.25" customHeight="1" x14ac:dyDescent="0.25">
      <c r="B53" s="259"/>
      <c r="C53" s="259"/>
      <c r="H53" s="24"/>
      <c r="I53" s="23"/>
      <c r="J53" s="23"/>
      <c r="K53" s="13"/>
      <c r="L53" s="13"/>
      <c r="R53" s="23"/>
      <c r="S53" s="24"/>
    </row>
    <row r="54" spans="2:19" ht="13.5" customHeight="1" x14ac:dyDescent="0.25">
      <c r="B54" s="242"/>
      <c r="C54" s="242"/>
      <c r="D54" s="242"/>
      <c r="E54" s="242"/>
      <c r="F54" s="242"/>
      <c r="G54" s="242"/>
      <c r="H54" s="24"/>
      <c r="I54" s="23"/>
      <c r="J54" s="23"/>
      <c r="K54" s="13"/>
      <c r="L54" s="13"/>
      <c r="S54" s="24"/>
    </row>
    <row r="55" spans="2:19" ht="15" x14ac:dyDescent="0.25">
      <c r="B55" s="242"/>
      <c r="C55" s="242"/>
      <c r="D55" s="242"/>
      <c r="E55" s="242"/>
      <c r="F55" s="242"/>
      <c r="G55" s="242"/>
      <c r="H55" s="9"/>
      <c r="K55" s="13"/>
      <c r="L55" s="13"/>
      <c r="S55" s="24"/>
    </row>
    <row r="56" spans="2:19" ht="15" customHeight="1" x14ac:dyDescent="0.2"/>
  </sheetData>
  <sortState ref="B19:O37">
    <sortCondition ref="O18:O37"/>
  </sortState>
  <mergeCells count="36">
    <mergeCell ref="B52:C52"/>
    <mergeCell ref="B54:G54"/>
    <mergeCell ref="B55:G55"/>
    <mergeCell ref="E16:E17"/>
    <mergeCell ref="F16:F17"/>
    <mergeCell ref="G16:G17"/>
    <mergeCell ref="B53:C53"/>
    <mergeCell ref="E43:F43"/>
    <mergeCell ref="C44:D44"/>
    <mergeCell ref="E46:F46"/>
    <mergeCell ref="C47:D47"/>
    <mergeCell ref="D51:I51"/>
    <mergeCell ref="D52:G52"/>
    <mergeCell ref="B51:C51"/>
    <mergeCell ref="D50:I50"/>
    <mergeCell ref="B49:C49"/>
    <mergeCell ref="B50:C50"/>
    <mergeCell ref="Q16:Q17"/>
    <mergeCell ref="A12:D12"/>
    <mergeCell ref="A13:D13"/>
    <mergeCell ref="A16:A17"/>
    <mergeCell ref="A14:D14"/>
    <mergeCell ref="P16:P17"/>
    <mergeCell ref="N16:N17"/>
    <mergeCell ref="O16:O17"/>
    <mergeCell ref="M16:M17"/>
    <mergeCell ref="L16:L17"/>
    <mergeCell ref="H16:K16"/>
    <mergeCell ref="B16:B17"/>
    <mergeCell ref="C16:C17"/>
    <mergeCell ref="D16:D17"/>
    <mergeCell ref="A1:Q1"/>
    <mergeCell ref="A2:Q2"/>
    <mergeCell ref="A3:Q3"/>
    <mergeCell ref="A11:D11"/>
    <mergeCell ref="D4:M4"/>
  </mergeCells>
  <pageMargins left="0.59055118110236227" right="0.39370078740157483" top="0.59055118110236227" bottom="0" header="0.11811023622047245" footer="0.11811023622047245"/>
  <pageSetup paperSize="9" scale="8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66"/>
  <sheetViews>
    <sheetView zoomScale="90" zoomScaleNormal="90" zoomScaleSheetLayoutView="100" workbookViewId="0">
      <selection activeCell="C46" sqref="C46"/>
    </sheetView>
  </sheetViews>
  <sheetFormatPr defaultRowHeight="12.75" x14ac:dyDescent="0.2"/>
  <cols>
    <col min="1" max="1" width="6.28515625" style="1" customWidth="1"/>
    <col min="2" max="2" width="7.42578125" style="1" customWidth="1"/>
    <col min="3" max="3" width="28.140625" style="1" customWidth="1"/>
    <col min="4" max="4" width="14.5703125" style="1" customWidth="1"/>
    <col min="5" max="5" width="9" style="119" customWidth="1"/>
    <col min="6" max="6" width="17.28515625" style="119" customWidth="1"/>
    <col min="7" max="7" width="29.28515625" style="1" customWidth="1"/>
    <col min="8" max="11" width="4.140625" style="1" customWidth="1"/>
    <col min="12" max="12" width="5.7109375" style="1" customWidth="1"/>
    <col min="13" max="13" width="7.7109375" style="1" customWidth="1"/>
    <col min="14" max="14" width="8" style="13" customWidth="1"/>
    <col min="15" max="15" width="8.42578125" style="119" customWidth="1"/>
    <col min="16" max="16" width="9.42578125" style="4" customWidth="1"/>
    <col min="17" max="17" width="10.5703125" style="4" customWidth="1"/>
    <col min="18" max="18" width="6.140625" style="4" customWidth="1"/>
    <col min="19" max="19" width="6.85546875" style="1" customWidth="1"/>
  </cols>
  <sheetData>
    <row r="1" spans="1:19" ht="16.5" customHeight="1" x14ac:dyDescent="0.2">
      <c r="A1" s="239" t="s">
        <v>17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</row>
    <row r="2" spans="1:19" ht="16.5" customHeight="1" x14ac:dyDescent="0.2">
      <c r="A2" s="239" t="s">
        <v>24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</row>
    <row r="3" spans="1:19" ht="16.5" customHeight="1" x14ac:dyDescent="0.2">
      <c r="A3" s="239" t="s">
        <v>26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</row>
    <row r="4" spans="1:19" ht="19.5" customHeight="1" x14ac:dyDescent="0.2">
      <c r="A4" s="262" t="s">
        <v>27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1"/>
    </row>
    <row r="5" spans="1:19" ht="21" customHeight="1" x14ac:dyDescent="0.2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21"/>
    </row>
    <row r="6" spans="1:19" ht="9" customHeight="1" x14ac:dyDescent="0.3">
      <c r="A6" s="116"/>
      <c r="B6" s="116"/>
      <c r="C6" s="21" t="s">
        <v>4</v>
      </c>
      <c r="D6" s="21"/>
      <c r="E6" s="21"/>
      <c r="F6" s="21"/>
      <c r="G6" s="38"/>
      <c r="H6" s="116"/>
      <c r="I6" s="116"/>
      <c r="J6" s="116"/>
      <c r="K6" s="116"/>
      <c r="L6" s="116"/>
      <c r="M6" s="116"/>
      <c r="N6" s="11"/>
      <c r="O6" s="116"/>
      <c r="P6" s="116"/>
      <c r="Q6" s="116"/>
      <c r="R6" s="116"/>
      <c r="S6" s="116"/>
    </row>
    <row r="7" spans="1:19" ht="15" x14ac:dyDescent="0.25">
      <c r="A7" s="121" t="s">
        <v>35</v>
      </c>
      <c r="B7" s="121"/>
      <c r="C7" s="121"/>
      <c r="D7" s="16"/>
      <c r="E7" s="16"/>
      <c r="F7" s="16"/>
      <c r="H7" s="16"/>
      <c r="I7" s="16"/>
      <c r="J7" s="16"/>
      <c r="K7" s="16"/>
      <c r="L7" s="16"/>
      <c r="M7" s="16"/>
      <c r="N7" s="16"/>
      <c r="O7" s="121" t="s">
        <v>36</v>
      </c>
      <c r="P7" s="121"/>
      <c r="Q7" s="121"/>
      <c r="R7" s="121"/>
      <c r="S7" s="16"/>
    </row>
    <row r="8" spans="1:19" ht="15" x14ac:dyDescent="0.25">
      <c r="A8" s="121" t="s">
        <v>37</v>
      </c>
      <c r="B8" s="121"/>
      <c r="C8" s="117"/>
      <c r="D8" s="16"/>
      <c r="E8" s="16"/>
      <c r="H8" s="16"/>
      <c r="I8" s="16"/>
      <c r="J8" s="16"/>
      <c r="K8" s="16"/>
      <c r="L8" s="16"/>
      <c r="M8" s="16"/>
      <c r="N8" s="16"/>
      <c r="O8" s="121" t="s">
        <v>38</v>
      </c>
      <c r="P8" s="121"/>
      <c r="Q8" s="121"/>
      <c r="R8" s="121"/>
      <c r="S8" s="16"/>
    </row>
    <row r="9" spans="1:19" ht="15" x14ac:dyDescent="0.25">
      <c r="A9" s="121"/>
      <c r="B9" s="121"/>
      <c r="C9" s="121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21" t="s">
        <v>39</v>
      </c>
      <c r="P9" s="121"/>
      <c r="Q9" s="121"/>
      <c r="R9" s="121"/>
      <c r="S9" s="16"/>
    </row>
    <row r="10" spans="1:19" ht="18.75" customHeight="1" x14ac:dyDescent="0.25">
      <c r="A10" s="110" t="s">
        <v>46</v>
      </c>
      <c r="B10" s="110"/>
      <c r="C10" s="110"/>
      <c r="D10" s="16"/>
      <c r="E10" s="115"/>
      <c r="F10" s="115"/>
      <c r="H10" s="115"/>
      <c r="I10" s="115"/>
      <c r="J10" s="115"/>
      <c r="K10" s="115"/>
      <c r="L10" s="115"/>
      <c r="M10" s="115"/>
      <c r="N10" s="115"/>
      <c r="O10" s="110"/>
      <c r="P10" s="110"/>
      <c r="Q10" s="110"/>
      <c r="R10" s="110"/>
      <c r="S10" s="115"/>
    </row>
    <row r="11" spans="1:19" ht="15.75" x14ac:dyDescent="0.25">
      <c r="A11" s="110" t="s">
        <v>47</v>
      </c>
      <c r="B11" s="110"/>
      <c r="C11" s="110"/>
      <c r="D11" s="110"/>
      <c r="E11" s="115"/>
      <c r="F11" s="115"/>
      <c r="G11" s="36" t="s">
        <v>25</v>
      </c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ht="18.75" x14ac:dyDescent="0.3">
      <c r="A12" s="110" t="s">
        <v>48</v>
      </c>
      <c r="B12" s="110"/>
      <c r="C12" s="110"/>
      <c r="D12" s="110"/>
      <c r="E12" s="16"/>
      <c r="F12" s="16"/>
      <c r="G12" s="38" t="s">
        <v>41</v>
      </c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</row>
    <row r="13" spans="1:19" ht="18.75" x14ac:dyDescent="0.3">
      <c r="A13" s="242" t="s">
        <v>49</v>
      </c>
      <c r="B13" s="242"/>
      <c r="C13" s="242"/>
      <c r="D13" s="242"/>
      <c r="E13" s="16"/>
      <c r="F13" s="16"/>
      <c r="G13" s="37" t="s">
        <v>40</v>
      </c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</row>
    <row r="14" spans="1:19" ht="15" x14ac:dyDescent="0.25">
      <c r="A14" s="235" t="s">
        <v>54</v>
      </c>
      <c r="B14" s="235"/>
      <c r="C14" s="235"/>
      <c r="D14" s="235"/>
      <c r="E14" s="16"/>
      <c r="F14" s="16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</row>
    <row r="15" spans="1:19" ht="15" x14ac:dyDescent="0.25">
      <c r="A15" s="235" t="s">
        <v>55</v>
      </c>
      <c r="B15" s="235"/>
      <c r="C15" s="235"/>
      <c r="D15" s="235"/>
      <c r="E15" s="16"/>
      <c r="F15" s="16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</row>
    <row r="16" spans="1:19" ht="15.75" customHeight="1" x14ac:dyDescent="0.25">
      <c r="A16" s="235" t="s">
        <v>53</v>
      </c>
      <c r="B16" s="235"/>
      <c r="C16" s="235"/>
      <c r="D16" s="23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15"/>
      <c r="Q16" s="115"/>
      <c r="R16" s="115"/>
      <c r="S16" s="115"/>
    </row>
    <row r="17" spans="1:19" ht="14.25" x14ac:dyDescent="0.2"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</row>
    <row r="18" spans="1:19" ht="13.5" customHeight="1" x14ac:dyDescent="0.2">
      <c r="A18" s="243" t="s">
        <v>22</v>
      </c>
      <c r="B18" s="243" t="s">
        <v>3</v>
      </c>
      <c r="C18" s="243" t="s">
        <v>2</v>
      </c>
      <c r="D18" s="243" t="s">
        <v>5</v>
      </c>
      <c r="E18" s="243" t="s">
        <v>6</v>
      </c>
      <c r="F18" s="245" t="s">
        <v>7</v>
      </c>
      <c r="G18" s="245" t="s">
        <v>33</v>
      </c>
      <c r="H18" s="245" t="s">
        <v>8</v>
      </c>
      <c r="I18" s="245"/>
      <c r="J18" s="245"/>
      <c r="K18" s="245"/>
      <c r="L18" s="245"/>
      <c r="M18" s="260" t="s">
        <v>28</v>
      </c>
      <c r="N18" s="249" t="s">
        <v>1</v>
      </c>
      <c r="O18" s="243" t="s">
        <v>0</v>
      </c>
      <c r="P18" s="251" t="s">
        <v>20</v>
      </c>
      <c r="Q18" s="251" t="s">
        <v>190</v>
      </c>
      <c r="R18" s="243" t="s">
        <v>23</v>
      </c>
      <c r="S18" s="3"/>
    </row>
    <row r="19" spans="1:19" ht="13.5" customHeight="1" x14ac:dyDescent="0.2">
      <c r="A19" s="244"/>
      <c r="B19" s="244"/>
      <c r="C19" s="244"/>
      <c r="D19" s="244"/>
      <c r="E19" s="244"/>
      <c r="F19" s="245"/>
      <c r="G19" s="245"/>
      <c r="H19" s="112" t="s">
        <v>15</v>
      </c>
      <c r="I19" s="112" t="s">
        <v>16</v>
      </c>
      <c r="J19" s="112" t="s">
        <v>15</v>
      </c>
      <c r="K19" s="112" t="s">
        <v>16</v>
      </c>
      <c r="L19" s="112" t="s">
        <v>9</v>
      </c>
      <c r="M19" s="261"/>
      <c r="N19" s="250"/>
      <c r="O19" s="244"/>
      <c r="P19" s="252"/>
      <c r="Q19" s="252"/>
      <c r="R19" s="244"/>
      <c r="S19" s="3"/>
    </row>
    <row r="20" spans="1:19" ht="22.5" customHeight="1" x14ac:dyDescent="0.3">
      <c r="A20" s="5">
        <v>1</v>
      </c>
      <c r="B20" s="54">
        <v>10</v>
      </c>
      <c r="C20" s="68" t="s">
        <v>122</v>
      </c>
      <c r="D20" s="47">
        <v>1999</v>
      </c>
      <c r="E20" s="69" t="s">
        <v>12</v>
      </c>
      <c r="F20" s="46" t="s">
        <v>34</v>
      </c>
      <c r="G20" s="66" t="s">
        <v>121</v>
      </c>
      <c r="H20" s="17">
        <v>0</v>
      </c>
      <c r="I20" s="17">
        <v>2</v>
      </c>
      <c r="J20" s="5">
        <v>0</v>
      </c>
      <c r="K20" s="5">
        <v>1</v>
      </c>
      <c r="L20" s="5">
        <f t="shared" ref="L20:L40" si="0">H20+I20+J20+K20</f>
        <v>3</v>
      </c>
      <c r="M20" s="33">
        <f t="shared" ref="M20:M40" si="1">"0:0:45"*L20</f>
        <v>1.5625000000000001E-3</v>
      </c>
      <c r="N20" s="6">
        <v>2.8333333333333332E-2</v>
      </c>
      <c r="O20" s="53">
        <v>3.4722222222222199E-3</v>
      </c>
      <c r="P20" s="6">
        <f t="shared" ref="P20:P40" si="2">N20-O20</f>
        <v>2.4861111111111112E-2</v>
      </c>
      <c r="Q20" s="6">
        <f t="shared" ref="Q20:Q40" si="3">P20+M20</f>
        <v>2.6423611111111113E-2</v>
      </c>
      <c r="R20" s="6"/>
      <c r="S20" s="7"/>
    </row>
    <row r="21" spans="1:19" ht="28.5" customHeight="1" x14ac:dyDescent="0.3">
      <c r="A21" s="5">
        <v>2</v>
      </c>
      <c r="B21" s="54">
        <v>8</v>
      </c>
      <c r="C21" s="65" t="s">
        <v>120</v>
      </c>
      <c r="D21" s="47">
        <v>1999</v>
      </c>
      <c r="E21" s="48" t="s">
        <v>12</v>
      </c>
      <c r="F21" s="67" t="s">
        <v>94</v>
      </c>
      <c r="G21" s="66" t="s">
        <v>121</v>
      </c>
      <c r="H21" s="17">
        <v>1</v>
      </c>
      <c r="I21" s="17">
        <v>0</v>
      </c>
      <c r="J21" s="5">
        <v>1</v>
      </c>
      <c r="K21" s="5">
        <v>1</v>
      </c>
      <c r="L21" s="5">
        <f t="shared" si="0"/>
        <v>3</v>
      </c>
      <c r="M21" s="31">
        <f t="shared" si="1"/>
        <v>1.5625000000000001E-3</v>
      </c>
      <c r="N21" s="6">
        <v>2.8935185185185185E-2</v>
      </c>
      <c r="O21" s="53">
        <v>2.7777777777777701E-3</v>
      </c>
      <c r="P21" s="6">
        <f t="shared" si="2"/>
        <v>2.6157407407407414E-2</v>
      </c>
      <c r="Q21" s="6">
        <f t="shared" si="3"/>
        <v>2.7719907407407415E-2</v>
      </c>
      <c r="R21" s="6">
        <f>Q21-Q20</f>
        <v>1.2962962962963023E-3</v>
      </c>
      <c r="S21" s="7"/>
    </row>
    <row r="22" spans="1:19" ht="22.5" customHeight="1" x14ac:dyDescent="0.3">
      <c r="A22" s="5">
        <v>3</v>
      </c>
      <c r="B22" s="54">
        <v>19</v>
      </c>
      <c r="C22" s="65" t="s">
        <v>13</v>
      </c>
      <c r="D22" s="47">
        <v>1999</v>
      </c>
      <c r="E22" s="48" t="s">
        <v>129</v>
      </c>
      <c r="F22" s="67" t="s">
        <v>112</v>
      </c>
      <c r="G22" s="66" t="s">
        <v>130</v>
      </c>
      <c r="H22" s="17">
        <v>3</v>
      </c>
      <c r="I22" s="17">
        <v>2</v>
      </c>
      <c r="J22" s="5">
        <v>1</v>
      </c>
      <c r="K22" s="5">
        <v>0</v>
      </c>
      <c r="L22" s="5">
        <f t="shared" si="0"/>
        <v>6</v>
      </c>
      <c r="M22" s="31">
        <f t="shared" si="1"/>
        <v>3.1250000000000002E-3</v>
      </c>
      <c r="N22" s="6">
        <v>3.2199074074074074E-2</v>
      </c>
      <c r="O22" s="53">
        <v>6.5972222222222196E-3</v>
      </c>
      <c r="P22" s="6">
        <f t="shared" si="2"/>
        <v>2.5601851851851855E-2</v>
      </c>
      <c r="Q22" s="6">
        <f t="shared" si="3"/>
        <v>2.8726851851851854E-2</v>
      </c>
      <c r="R22" s="6">
        <f>Q22-Q20</f>
        <v>2.3032407407407411E-3</v>
      </c>
      <c r="S22" s="7"/>
    </row>
    <row r="23" spans="1:19" ht="22.5" customHeight="1" x14ac:dyDescent="0.3">
      <c r="A23" s="5">
        <v>4</v>
      </c>
      <c r="B23" s="54">
        <v>14</v>
      </c>
      <c r="C23" s="43" t="s">
        <v>124</v>
      </c>
      <c r="D23" s="47">
        <v>2000</v>
      </c>
      <c r="E23" s="48" t="s">
        <v>12</v>
      </c>
      <c r="F23" s="46" t="s">
        <v>61</v>
      </c>
      <c r="G23" s="49" t="s">
        <v>62</v>
      </c>
      <c r="H23" s="17">
        <v>3</v>
      </c>
      <c r="I23" s="17">
        <v>0</v>
      </c>
      <c r="J23" s="5">
        <v>0</v>
      </c>
      <c r="K23" s="5">
        <v>3</v>
      </c>
      <c r="L23" s="5">
        <f t="shared" si="0"/>
        <v>6</v>
      </c>
      <c r="M23" s="31">
        <f t="shared" si="1"/>
        <v>3.1250000000000002E-3</v>
      </c>
      <c r="N23" s="6">
        <v>3.0636574074074076E-2</v>
      </c>
      <c r="O23" s="53">
        <v>4.8611111111111103E-3</v>
      </c>
      <c r="P23" s="6">
        <f t="shared" si="2"/>
        <v>2.5775462962962965E-2</v>
      </c>
      <c r="Q23" s="6">
        <f t="shared" si="3"/>
        <v>2.8900462962962965E-2</v>
      </c>
      <c r="R23" s="6">
        <f>Q23-Q20</f>
        <v>2.4768518518518516E-3</v>
      </c>
      <c r="S23" s="7"/>
    </row>
    <row r="24" spans="1:19" ht="22.5" customHeight="1" x14ac:dyDescent="0.3">
      <c r="A24" s="5">
        <v>5</v>
      </c>
      <c r="B24" s="54">
        <v>4</v>
      </c>
      <c r="C24" s="65" t="s">
        <v>111</v>
      </c>
      <c r="D24" s="47">
        <v>1999</v>
      </c>
      <c r="E24" s="48" t="s">
        <v>12</v>
      </c>
      <c r="F24" s="46" t="s">
        <v>112</v>
      </c>
      <c r="G24" s="66" t="s">
        <v>113</v>
      </c>
      <c r="H24" s="17">
        <v>3</v>
      </c>
      <c r="I24" s="17">
        <v>2</v>
      </c>
      <c r="J24" s="5">
        <v>0</v>
      </c>
      <c r="K24" s="5">
        <v>2</v>
      </c>
      <c r="L24" s="5">
        <f t="shared" si="0"/>
        <v>7</v>
      </c>
      <c r="M24" s="31">
        <f t="shared" si="1"/>
        <v>3.6458333333333334E-3</v>
      </c>
      <c r="N24" s="6">
        <v>2.6967592592592595E-2</v>
      </c>
      <c r="O24" s="53">
        <v>1.38888888888889E-3</v>
      </c>
      <c r="P24" s="6">
        <f t="shared" si="2"/>
        <v>2.5578703703703704E-2</v>
      </c>
      <c r="Q24" s="6">
        <f t="shared" si="3"/>
        <v>2.9224537037037038E-2</v>
      </c>
      <c r="R24" s="6">
        <f>Q24-Q20</f>
        <v>2.8009259259259255E-3</v>
      </c>
      <c r="S24" s="7"/>
    </row>
    <row r="25" spans="1:19" ht="22.5" customHeight="1" x14ac:dyDescent="0.25">
      <c r="A25" s="5">
        <v>6</v>
      </c>
      <c r="B25" s="54">
        <v>11</v>
      </c>
      <c r="C25" s="52" t="s">
        <v>123</v>
      </c>
      <c r="D25" s="50">
        <v>2000</v>
      </c>
      <c r="E25" s="50" t="s">
        <v>12</v>
      </c>
      <c r="F25" s="63" t="s">
        <v>116</v>
      </c>
      <c r="G25" s="50" t="s">
        <v>117</v>
      </c>
      <c r="H25" s="17">
        <v>3</v>
      </c>
      <c r="I25" s="82">
        <v>1</v>
      </c>
      <c r="J25" s="5">
        <v>3</v>
      </c>
      <c r="K25" s="5">
        <v>1</v>
      </c>
      <c r="L25" s="5">
        <f t="shared" si="0"/>
        <v>8</v>
      </c>
      <c r="M25" s="31">
        <f t="shared" si="1"/>
        <v>4.1666666666666666E-3</v>
      </c>
      <c r="N25" s="6">
        <v>3.0277777777777778E-2</v>
      </c>
      <c r="O25" s="53">
        <v>3.81944444444444E-3</v>
      </c>
      <c r="P25" s="6">
        <f t="shared" si="2"/>
        <v>2.6458333333333337E-2</v>
      </c>
      <c r="Q25" s="6">
        <f t="shared" si="3"/>
        <v>3.0625000000000003E-2</v>
      </c>
      <c r="R25" s="6">
        <f>Q25-Q20</f>
        <v>4.2013888888888899E-3</v>
      </c>
      <c r="S25" s="7"/>
    </row>
    <row r="26" spans="1:19" ht="22.5" customHeight="1" x14ac:dyDescent="0.3">
      <c r="A26" s="5">
        <v>7</v>
      </c>
      <c r="B26" s="54">
        <v>7</v>
      </c>
      <c r="C26" s="65" t="s">
        <v>118</v>
      </c>
      <c r="D26" s="47">
        <v>2000</v>
      </c>
      <c r="E26" s="48" t="s">
        <v>12</v>
      </c>
      <c r="F26" s="67" t="s">
        <v>34</v>
      </c>
      <c r="G26" s="66" t="s">
        <v>119</v>
      </c>
      <c r="H26" s="17">
        <v>2</v>
      </c>
      <c r="I26" s="17">
        <v>3</v>
      </c>
      <c r="J26" s="5">
        <v>1</v>
      </c>
      <c r="K26" s="5">
        <v>2</v>
      </c>
      <c r="L26" s="5">
        <f t="shared" si="0"/>
        <v>8</v>
      </c>
      <c r="M26" s="31">
        <f t="shared" si="1"/>
        <v>4.1666666666666666E-3</v>
      </c>
      <c r="N26" s="6">
        <v>2.8993055555555553E-2</v>
      </c>
      <c r="O26" s="53">
        <v>2.43055555555555E-3</v>
      </c>
      <c r="P26" s="6">
        <f t="shared" si="2"/>
        <v>2.6562500000000003E-2</v>
      </c>
      <c r="Q26" s="6">
        <f t="shared" si="3"/>
        <v>3.0729166666666669E-2</v>
      </c>
      <c r="R26" s="6">
        <f>Q26-Q20</f>
        <v>4.3055555555555555E-3</v>
      </c>
      <c r="S26" s="7"/>
    </row>
    <row r="27" spans="1:19" ht="22.5" customHeight="1" x14ac:dyDescent="0.3">
      <c r="A27" s="5">
        <v>8</v>
      </c>
      <c r="B27" s="54">
        <v>20</v>
      </c>
      <c r="C27" s="43" t="s">
        <v>131</v>
      </c>
      <c r="D27" s="44" t="s">
        <v>107</v>
      </c>
      <c r="E27" s="47" t="s">
        <v>12</v>
      </c>
      <c r="F27" s="59" t="s">
        <v>104</v>
      </c>
      <c r="G27" s="59" t="s">
        <v>105</v>
      </c>
      <c r="H27" s="17">
        <v>1</v>
      </c>
      <c r="I27" s="17">
        <v>2</v>
      </c>
      <c r="J27" s="5">
        <v>2</v>
      </c>
      <c r="K27" s="5">
        <v>3</v>
      </c>
      <c r="L27" s="5">
        <f t="shared" si="0"/>
        <v>8</v>
      </c>
      <c r="M27" s="31">
        <f t="shared" si="1"/>
        <v>4.1666666666666666E-3</v>
      </c>
      <c r="N27" s="6">
        <v>3.3900462962962966E-2</v>
      </c>
      <c r="O27" s="53">
        <v>6.9444444444444397E-3</v>
      </c>
      <c r="P27" s="6">
        <f t="shared" si="2"/>
        <v>2.6956018518518525E-2</v>
      </c>
      <c r="Q27" s="6">
        <f t="shared" si="3"/>
        <v>3.1122685185185191E-2</v>
      </c>
      <c r="R27" s="6">
        <f>Q27-Q20</f>
        <v>4.6990740740740777E-3</v>
      </c>
      <c r="S27" s="7"/>
    </row>
    <row r="28" spans="1:19" ht="22.5" customHeight="1" x14ac:dyDescent="0.3">
      <c r="A28" s="5">
        <v>9</v>
      </c>
      <c r="B28" s="54">
        <v>2</v>
      </c>
      <c r="C28" s="51" t="s">
        <v>106</v>
      </c>
      <c r="D28" s="44" t="s">
        <v>107</v>
      </c>
      <c r="E28" s="47" t="s">
        <v>99</v>
      </c>
      <c r="F28" s="46" t="s">
        <v>70</v>
      </c>
      <c r="G28" s="49" t="s">
        <v>71</v>
      </c>
      <c r="H28" s="17">
        <v>1</v>
      </c>
      <c r="I28" s="17">
        <v>3</v>
      </c>
      <c r="J28" s="5">
        <v>2</v>
      </c>
      <c r="K28" s="5">
        <v>0</v>
      </c>
      <c r="L28" s="5">
        <f t="shared" si="0"/>
        <v>6</v>
      </c>
      <c r="M28" s="31">
        <f t="shared" si="1"/>
        <v>3.1250000000000002E-3</v>
      </c>
      <c r="N28" s="10">
        <v>2.9282407407407406E-2</v>
      </c>
      <c r="O28" s="53">
        <v>6.9444444444444447E-4</v>
      </c>
      <c r="P28" s="6">
        <f t="shared" si="2"/>
        <v>2.8587962962962961E-2</v>
      </c>
      <c r="Q28" s="6">
        <f t="shared" si="3"/>
        <v>3.1712962962962964E-2</v>
      </c>
      <c r="R28" s="6">
        <f>Q28-Q20</f>
        <v>5.2893518518518506E-3</v>
      </c>
      <c r="S28" s="7"/>
    </row>
    <row r="29" spans="1:19" ht="22.5" customHeight="1" x14ac:dyDescent="0.25">
      <c r="A29" s="5">
        <v>10</v>
      </c>
      <c r="B29" s="54">
        <v>6</v>
      </c>
      <c r="C29" s="52" t="s">
        <v>115</v>
      </c>
      <c r="D29" s="50">
        <v>2000</v>
      </c>
      <c r="E29" s="50" t="s">
        <v>99</v>
      </c>
      <c r="F29" s="63" t="s">
        <v>116</v>
      </c>
      <c r="G29" s="50" t="s">
        <v>117</v>
      </c>
      <c r="H29" s="17">
        <v>3</v>
      </c>
      <c r="I29" s="17">
        <v>2</v>
      </c>
      <c r="J29" s="5">
        <v>3</v>
      </c>
      <c r="K29" s="5">
        <v>2</v>
      </c>
      <c r="L29" s="5">
        <f t="shared" si="0"/>
        <v>10</v>
      </c>
      <c r="M29" s="31">
        <f t="shared" si="1"/>
        <v>5.208333333333333E-3</v>
      </c>
      <c r="N29" s="6">
        <v>2.8888888888888891E-2</v>
      </c>
      <c r="O29" s="53">
        <v>2.0833333333333298E-3</v>
      </c>
      <c r="P29" s="6">
        <f t="shared" si="2"/>
        <v>2.6805555555555562E-2</v>
      </c>
      <c r="Q29" s="6">
        <f t="shared" si="3"/>
        <v>3.2013888888888897E-2</v>
      </c>
      <c r="R29" s="6">
        <f>Q29-Q20</f>
        <v>5.5902777777777843E-3</v>
      </c>
      <c r="S29" s="7"/>
    </row>
    <row r="30" spans="1:19" ht="22.5" customHeight="1" x14ac:dyDescent="0.3">
      <c r="A30" s="5">
        <v>11</v>
      </c>
      <c r="B30" s="54">
        <v>13</v>
      </c>
      <c r="C30" s="43" t="s">
        <v>19</v>
      </c>
      <c r="D30" s="47">
        <v>1999</v>
      </c>
      <c r="E30" s="50" t="s">
        <v>12</v>
      </c>
      <c r="F30" s="46" t="s">
        <v>65</v>
      </c>
      <c r="G30" s="46" t="s">
        <v>66</v>
      </c>
      <c r="H30" s="17">
        <v>2</v>
      </c>
      <c r="I30" s="17">
        <v>4</v>
      </c>
      <c r="J30" s="5">
        <v>2</v>
      </c>
      <c r="K30" s="5">
        <v>1</v>
      </c>
      <c r="L30" s="5">
        <f t="shared" si="0"/>
        <v>9</v>
      </c>
      <c r="M30" s="31">
        <f t="shared" si="1"/>
        <v>4.6874999999999998E-3</v>
      </c>
      <c r="N30" s="6">
        <v>3.2152777777777773E-2</v>
      </c>
      <c r="O30" s="53">
        <v>4.5138888888888798E-3</v>
      </c>
      <c r="P30" s="6">
        <f t="shared" si="2"/>
        <v>2.7638888888888893E-2</v>
      </c>
      <c r="Q30" s="6">
        <f t="shared" si="3"/>
        <v>3.2326388888888891E-2</v>
      </c>
      <c r="R30" s="6">
        <f>Q30-Q20</f>
        <v>5.9027777777777776E-3</v>
      </c>
      <c r="S30" s="7"/>
    </row>
    <row r="31" spans="1:19" ht="22.5" customHeight="1" x14ac:dyDescent="0.3">
      <c r="A31" s="5">
        <v>12</v>
      </c>
      <c r="B31" s="54">
        <v>22</v>
      </c>
      <c r="C31" s="65" t="s">
        <v>133</v>
      </c>
      <c r="D31" s="47">
        <v>2000</v>
      </c>
      <c r="E31" s="48" t="s">
        <v>129</v>
      </c>
      <c r="F31" s="46" t="s">
        <v>34</v>
      </c>
      <c r="G31" s="66" t="s">
        <v>119</v>
      </c>
      <c r="H31" s="17">
        <v>2</v>
      </c>
      <c r="I31" s="17">
        <v>3</v>
      </c>
      <c r="J31" s="5">
        <v>2</v>
      </c>
      <c r="K31" s="5">
        <v>3</v>
      </c>
      <c r="L31" s="5">
        <f t="shared" si="0"/>
        <v>10</v>
      </c>
      <c r="M31" s="31">
        <f t="shared" si="1"/>
        <v>5.208333333333333E-3</v>
      </c>
      <c r="N31" s="10">
        <v>3.5127314814814813E-2</v>
      </c>
      <c r="O31" s="53">
        <v>7.63888888888888E-3</v>
      </c>
      <c r="P31" s="6">
        <f t="shared" si="2"/>
        <v>2.7488425925925934E-2</v>
      </c>
      <c r="Q31" s="6">
        <f t="shared" si="3"/>
        <v>3.2696759259259266E-2</v>
      </c>
      <c r="R31" s="6">
        <f>Q31-Q20</f>
        <v>6.2731481481481527E-3</v>
      </c>
      <c r="S31" s="7"/>
    </row>
    <row r="32" spans="1:19" ht="22.5" customHeight="1" x14ac:dyDescent="0.3">
      <c r="A32" s="5">
        <v>13</v>
      </c>
      <c r="B32" s="54">
        <v>16</v>
      </c>
      <c r="C32" s="51" t="s">
        <v>126</v>
      </c>
      <c r="D32" s="44" t="s">
        <v>107</v>
      </c>
      <c r="E32" s="47" t="s">
        <v>99</v>
      </c>
      <c r="F32" s="46" t="s">
        <v>70</v>
      </c>
      <c r="G32" s="49" t="s">
        <v>71</v>
      </c>
      <c r="H32" s="17">
        <v>3</v>
      </c>
      <c r="I32" s="17">
        <v>1</v>
      </c>
      <c r="J32" s="5">
        <v>1</v>
      </c>
      <c r="K32" s="5">
        <v>2</v>
      </c>
      <c r="L32" s="5">
        <f t="shared" si="0"/>
        <v>7</v>
      </c>
      <c r="M32" s="31">
        <f t="shared" si="1"/>
        <v>3.6458333333333334E-3</v>
      </c>
      <c r="N32" s="6">
        <v>3.4953703703703702E-2</v>
      </c>
      <c r="O32" s="53">
        <v>5.5555555555555497E-3</v>
      </c>
      <c r="P32" s="6">
        <f t="shared" si="2"/>
        <v>2.9398148148148152E-2</v>
      </c>
      <c r="Q32" s="6">
        <f t="shared" si="3"/>
        <v>3.3043981481481487E-2</v>
      </c>
      <c r="R32" s="6">
        <f>Q32-Q20</f>
        <v>6.6203703703703737E-3</v>
      </c>
      <c r="S32" s="7"/>
    </row>
    <row r="33" spans="1:19" ht="22.5" customHeight="1" x14ac:dyDescent="0.3">
      <c r="A33" s="5">
        <v>14</v>
      </c>
      <c r="B33" s="54">
        <v>12</v>
      </c>
      <c r="C33" s="51" t="s">
        <v>14</v>
      </c>
      <c r="D33" s="47">
        <v>1999</v>
      </c>
      <c r="E33" s="47" t="s">
        <v>99</v>
      </c>
      <c r="F33" s="46" t="s">
        <v>104</v>
      </c>
      <c r="G33" s="46" t="s">
        <v>105</v>
      </c>
      <c r="H33" s="17">
        <v>3</v>
      </c>
      <c r="I33" s="17">
        <v>1</v>
      </c>
      <c r="J33" s="5">
        <v>2</v>
      </c>
      <c r="K33" s="5">
        <v>2</v>
      </c>
      <c r="L33" s="5">
        <f t="shared" si="0"/>
        <v>8</v>
      </c>
      <c r="M33" s="31">
        <f t="shared" si="1"/>
        <v>4.1666666666666666E-3</v>
      </c>
      <c r="N33" s="6">
        <v>3.3333333333333333E-2</v>
      </c>
      <c r="O33" s="53">
        <v>4.1666666666666597E-3</v>
      </c>
      <c r="P33" s="6">
        <f t="shared" si="2"/>
        <v>2.9166666666666674E-2</v>
      </c>
      <c r="Q33" s="6">
        <f t="shared" si="3"/>
        <v>3.333333333333334E-2</v>
      </c>
      <c r="R33" s="6">
        <f>Q33-Q20</f>
        <v>6.9097222222222268E-3</v>
      </c>
      <c r="S33" s="7"/>
    </row>
    <row r="34" spans="1:19" ht="22.5" customHeight="1" x14ac:dyDescent="0.3">
      <c r="A34" s="5">
        <v>15</v>
      </c>
      <c r="B34" s="54">
        <v>5</v>
      </c>
      <c r="C34" s="43" t="s">
        <v>114</v>
      </c>
      <c r="D34" s="45">
        <v>2000</v>
      </c>
      <c r="E34" s="45" t="s">
        <v>57</v>
      </c>
      <c r="F34" s="46" t="s">
        <v>58</v>
      </c>
      <c r="G34" s="46" t="s">
        <v>59</v>
      </c>
      <c r="H34" s="17">
        <v>4</v>
      </c>
      <c r="I34" s="17">
        <v>2</v>
      </c>
      <c r="J34" s="5">
        <v>1</v>
      </c>
      <c r="K34" s="5">
        <v>3</v>
      </c>
      <c r="L34" s="5">
        <f t="shared" si="0"/>
        <v>10</v>
      </c>
      <c r="M34" s="31">
        <f t="shared" si="1"/>
        <v>5.208333333333333E-3</v>
      </c>
      <c r="N34" s="6">
        <v>3.0902777777777779E-2</v>
      </c>
      <c r="O34" s="53">
        <v>1.7361111111111099E-3</v>
      </c>
      <c r="P34" s="6">
        <f t="shared" si="2"/>
        <v>2.9166666666666671E-2</v>
      </c>
      <c r="Q34" s="6">
        <f t="shared" si="3"/>
        <v>3.4375000000000003E-2</v>
      </c>
      <c r="R34" s="6">
        <f>Q34-Q20</f>
        <v>7.9513888888888898E-3</v>
      </c>
      <c r="S34" s="7"/>
    </row>
    <row r="35" spans="1:19" ht="22.5" customHeight="1" x14ac:dyDescent="0.3">
      <c r="A35" s="5">
        <v>16</v>
      </c>
      <c r="B35" s="54">
        <v>21</v>
      </c>
      <c r="C35" s="43" t="s">
        <v>132</v>
      </c>
      <c r="D35" s="47">
        <v>2000</v>
      </c>
      <c r="E35" s="47" t="s">
        <v>99</v>
      </c>
      <c r="F35" s="59" t="s">
        <v>104</v>
      </c>
      <c r="G35" s="59" t="s">
        <v>105</v>
      </c>
      <c r="H35" s="17">
        <v>4</v>
      </c>
      <c r="I35" s="17">
        <v>2</v>
      </c>
      <c r="J35" s="5">
        <v>4</v>
      </c>
      <c r="K35" s="5">
        <v>1</v>
      </c>
      <c r="L35" s="5">
        <f t="shared" si="0"/>
        <v>11</v>
      </c>
      <c r="M35" s="31">
        <f t="shared" si="1"/>
        <v>5.7291666666666663E-3</v>
      </c>
      <c r="N35" s="10">
        <v>3.6215277777777777E-2</v>
      </c>
      <c r="O35" s="53">
        <v>7.2916666666666598E-3</v>
      </c>
      <c r="P35" s="6">
        <f t="shared" si="2"/>
        <v>2.8923611111111115E-2</v>
      </c>
      <c r="Q35" s="6">
        <f t="shared" si="3"/>
        <v>3.4652777777777782E-2</v>
      </c>
      <c r="R35" s="6">
        <f>Q35-Q20</f>
        <v>8.2291666666666693E-3</v>
      </c>
      <c r="S35" s="7"/>
    </row>
    <row r="36" spans="1:19" ht="22.5" customHeight="1" x14ac:dyDescent="0.3">
      <c r="A36" s="5">
        <v>17</v>
      </c>
      <c r="B36" s="54">
        <v>17</v>
      </c>
      <c r="C36" s="51" t="s">
        <v>127</v>
      </c>
      <c r="D36" s="47">
        <v>1999</v>
      </c>
      <c r="E36" s="47" t="s">
        <v>12</v>
      </c>
      <c r="F36" s="46" t="s">
        <v>104</v>
      </c>
      <c r="G36" s="46" t="s">
        <v>105</v>
      </c>
      <c r="H36" s="17">
        <v>4</v>
      </c>
      <c r="I36" s="17">
        <v>2</v>
      </c>
      <c r="J36" s="5">
        <v>3</v>
      </c>
      <c r="K36" s="5">
        <v>2</v>
      </c>
      <c r="L36" s="5">
        <f t="shared" si="0"/>
        <v>11</v>
      </c>
      <c r="M36" s="31">
        <f t="shared" si="1"/>
        <v>5.7291666666666663E-3</v>
      </c>
      <c r="N36" s="6">
        <v>3.6423611111111115E-2</v>
      </c>
      <c r="O36" s="53">
        <v>5.9027777777777698E-3</v>
      </c>
      <c r="P36" s="6">
        <f t="shared" si="2"/>
        <v>3.0520833333333344E-2</v>
      </c>
      <c r="Q36" s="6">
        <f t="shared" si="3"/>
        <v>3.6250000000000011E-2</v>
      </c>
      <c r="R36" s="6">
        <f>Q36-Q20</f>
        <v>9.8263888888888984E-3</v>
      </c>
      <c r="S36" s="7"/>
    </row>
    <row r="37" spans="1:19" ht="22.5" customHeight="1" x14ac:dyDescent="0.3">
      <c r="A37" s="5">
        <v>18</v>
      </c>
      <c r="B37" s="54">
        <v>18</v>
      </c>
      <c r="C37" s="43" t="s">
        <v>128</v>
      </c>
      <c r="D37" s="47">
        <v>2000</v>
      </c>
      <c r="E37" s="50" t="s">
        <v>99</v>
      </c>
      <c r="F37" s="46" t="s">
        <v>65</v>
      </c>
      <c r="G37" s="46" t="s">
        <v>66</v>
      </c>
      <c r="H37" s="17">
        <v>2</v>
      </c>
      <c r="I37" s="17">
        <v>2</v>
      </c>
      <c r="J37" s="5">
        <v>3</v>
      </c>
      <c r="K37" s="5">
        <v>3</v>
      </c>
      <c r="L37" s="5">
        <f t="shared" si="0"/>
        <v>10</v>
      </c>
      <c r="M37" s="31">
        <f t="shared" si="1"/>
        <v>5.208333333333333E-3</v>
      </c>
      <c r="N37" s="6">
        <v>3.7337962962962962E-2</v>
      </c>
      <c r="O37" s="53">
        <v>6.2499999999999899E-3</v>
      </c>
      <c r="P37" s="6">
        <f t="shared" si="2"/>
        <v>3.108796296296297E-2</v>
      </c>
      <c r="Q37" s="6">
        <f t="shared" si="3"/>
        <v>3.6296296296296306E-2</v>
      </c>
      <c r="R37" s="6">
        <f>Q37-Q20</f>
        <v>9.8726851851851927E-3</v>
      </c>
      <c r="S37" s="7"/>
    </row>
    <row r="38" spans="1:19" ht="22.5" customHeight="1" x14ac:dyDescent="0.3">
      <c r="A38" s="5">
        <v>19</v>
      </c>
      <c r="B38" s="54">
        <v>15</v>
      </c>
      <c r="C38" s="43" t="s">
        <v>125</v>
      </c>
      <c r="D38" s="47">
        <v>2000</v>
      </c>
      <c r="E38" s="50" t="s">
        <v>99</v>
      </c>
      <c r="F38" s="46" t="s">
        <v>65</v>
      </c>
      <c r="G38" s="46" t="s">
        <v>66</v>
      </c>
      <c r="H38" s="17">
        <v>3</v>
      </c>
      <c r="I38" s="17">
        <v>4</v>
      </c>
      <c r="J38" s="5">
        <v>3</v>
      </c>
      <c r="K38" s="5">
        <v>1</v>
      </c>
      <c r="L38" s="5">
        <f t="shared" si="0"/>
        <v>11</v>
      </c>
      <c r="M38" s="31">
        <f t="shared" si="1"/>
        <v>5.7291666666666663E-3</v>
      </c>
      <c r="N38" s="6">
        <v>3.7210648148148152E-2</v>
      </c>
      <c r="O38" s="53">
        <v>5.2083333333333296E-3</v>
      </c>
      <c r="P38" s="6">
        <f t="shared" si="2"/>
        <v>3.2002314814814824E-2</v>
      </c>
      <c r="Q38" s="6">
        <f t="shared" si="3"/>
        <v>3.7731481481481491E-2</v>
      </c>
      <c r="R38" s="6">
        <f>Q38-Q20</f>
        <v>1.1307870370370378E-2</v>
      </c>
      <c r="S38" s="7"/>
    </row>
    <row r="39" spans="1:19" ht="22.5" customHeight="1" x14ac:dyDescent="0.3">
      <c r="A39" s="5">
        <v>20</v>
      </c>
      <c r="B39" s="54">
        <v>9</v>
      </c>
      <c r="C39" s="51" t="s">
        <v>21</v>
      </c>
      <c r="D39" s="47">
        <v>1999</v>
      </c>
      <c r="E39" s="47" t="s">
        <v>99</v>
      </c>
      <c r="F39" s="46" t="s">
        <v>104</v>
      </c>
      <c r="G39" s="46" t="s">
        <v>105</v>
      </c>
      <c r="H39" s="17">
        <v>1</v>
      </c>
      <c r="I39" s="17">
        <v>4</v>
      </c>
      <c r="J39" s="5">
        <v>2</v>
      </c>
      <c r="K39" s="5">
        <v>3</v>
      </c>
      <c r="L39" s="5">
        <f t="shared" si="0"/>
        <v>10</v>
      </c>
      <c r="M39" s="31">
        <f t="shared" si="1"/>
        <v>5.208333333333333E-3</v>
      </c>
      <c r="N39" s="6">
        <v>3.5659722222222225E-2</v>
      </c>
      <c r="O39" s="53">
        <v>3.1250000000000002E-3</v>
      </c>
      <c r="P39" s="6">
        <f t="shared" si="2"/>
        <v>3.2534722222222222E-2</v>
      </c>
      <c r="Q39" s="6">
        <f t="shared" si="3"/>
        <v>3.7743055555555557E-2</v>
      </c>
      <c r="R39" s="6">
        <f>Q39-Q20</f>
        <v>1.1319444444444444E-2</v>
      </c>
      <c r="S39" s="7"/>
    </row>
    <row r="40" spans="1:19" ht="27.75" customHeight="1" x14ac:dyDescent="0.25">
      <c r="A40" s="5">
        <v>21</v>
      </c>
      <c r="B40" s="54">
        <v>3</v>
      </c>
      <c r="C40" s="52" t="s">
        <v>108</v>
      </c>
      <c r="D40" s="50">
        <v>2000</v>
      </c>
      <c r="E40" s="50"/>
      <c r="F40" s="63" t="s">
        <v>109</v>
      </c>
      <c r="G40" s="64" t="s">
        <v>110</v>
      </c>
      <c r="H40" s="17">
        <v>4</v>
      </c>
      <c r="I40" s="17">
        <v>3</v>
      </c>
      <c r="J40" s="5">
        <v>3</v>
      </c>
      <c r="K40" s="5">
        <v>3</v>
      </c>
      <c r="L40" s="5">
        <f t="shared" si="0"/>
        <v>13</v>
      </c>
      <c r="M40" s="31">
        <f t="shared" si="1"/>
        <v>6.7708333333333336E-3</v>
      </c>
      <c r="N40" s="6">
        <v>3.4097222222222223E-2</v>
      </c>
      <c r="O40" s="53">
        <v>1.0416666666666667E-3</v>
      </c>
      <c r="P40" s="6">
        <f t="shared" si="2"/>
        <v>3.3055555555555553E-2</v>
      </c>
      <c r="Q40" s="6">
        <f t="shared" si="3"/>
        <v>3.9826388888888883E-2</v>
      </c>
      <c r="R40" s="6">
        <f>Q40-Q20</f>
        <v>1.340277777777777E-2</v>
      </c>
      <c r="S40" s="7"/>
    </row>
    <row r="41" spans="1:19" ht="12.75" customHeight="1" x14ac:dyDescent="0.3">
      <c r="A41" s="5"/>
      <c r="B41" s="54"/>
      <c r="C41" s="65"/>
      <c r="D41" s="47"/>
      <c r="E41" s="48"/>
      <c r="F41" s="46"/>
      <c r="G41" s="66"/>
      <c r="H41" s="17"/>
      <c r="I41" s="17"/>
      <c r="J41" s="5"/>
      <c r="K41" s="5"/>
      <c r="L41" s="5"/>
      <c r="M41" s="31"/>
      <c r="N41" s="10"/>
      <c r="O41" s="53"/>
      <c r="P41" s="6"/>
      <c r="Q41" s="6"/>
      <c r="R41" s="6"/>
      <c r="S41" s="7"/>
    </row>
    <row r="42" spans="1:19" ht="21.75" customHeight="1" x14ac:dyDescent="0.25">
      <c r="A42" s="5"/>
      <c r="B42" s="61"/>
      <c r="C42" s="77" t="s">
        <v>186</v>
      </c>
      <c r="D42" s="104"/>
      <c r="E42" s="2"/>
      <c r="F42" s="2"/>
      <c r="G42" s="61"/>
      <c r="H42" s="61"/>
      <c r="I42" s="61"/>
      <c r="J42" s="61"/>
      <c r="K42" s="61"/>
      <c r="L42" s="61"/>
      <c r="M42" s="61"/>
      <c r="N42" s="10"/>
      <c r="O42" s="2"/>
      <c r="P42" s="62"/>
      <c r="Q42" s="62"/>
      <c r="R42" s="62"/>
      <c r="S42" s="7"/>
    </row>
    <row r="43" spans="1:19" ht="21.75" customHeight="1" x14ac:dyDescent="0.3">
      <c r="A43" s="5"/>
      <c r="B43" s="54" t="s">
        <v>187</v>
      </c>
      <c r="C43" s="43" t="s">
        <v>18</v>
      </c>
      <c r="D43" s="70">
        <v>1998</v>
      </c>
      <c r="E43" s="47" t="s">
        <v>99</v>
      </c>
      <c r="F43" s="46" t="s">
        <v>104</v>
      </c>
      <c r="G43" s="46" t="s">
        <v>105</v>
      </c>
      <c r="H43" s="17">
        <v>1</v>
      </c>
      <c r="I43" s="17">
        <v>3</v>
      </c>
      <c r="J43" s="5">
        <v>4</v>
      </c>
      <c r="K43" s="5">
        <v>1</v>
      </c>
      <c r="L43" s="5">
        <f t="shared" ref="L43:L44" si="4">H43+I43+J43+K43</f>
        <v>9</v>
      </c>
      <c r="M43" s="31">
        <f t="shared" ref="M43:M44" si="5">"0:0:45"*L43</f>
        <v>4.6874999999999998E-3</v>
      </c>
      <c r="N43" s="10">
        <v>3.72337962962963E-2</v>
      </c>
      <c r="O43" s="53">
        <v>7.9861111111111105E-3</v>
      </c>
      <c r="P43" s="6">
        <f t="shared" ref="P43:P44" si="6">N43-O43</f>
        <v>2.9247685185185189E-2</v>
      </c>
      <c r="Q43" s="6">
        <f t="shared" ref="Q43:Q44" si="7">P43+M43</f>
        <v>3.3935185185185186E-2</v>
      </c>
      <c r="R43" s="6">
        <f>Q43-Q20</f>
        <v>7.5115740740740733E-3</v>
      </c>
      <c r="S43" s="7"/>
    </row>
    <row r="44" spans="1:19" ht="21.75" customHeight="1" x14ac:dyDescent="0.3">
      <c r="A44" s="5"/>
      <c r="B44" s="54" t="s">
        <v>188</v>
      </c>
      <c r="C44" s="43" t="s">
        <v>189</v>
      </c>
      <c r="D44" s="70">
        <v>1998</v>
      </c>
      <c r="E44" s="47" t="s">
        <v>12</v>
      </c>
      <c r="F44" s="59" t="s">
        <v>104</v>
      </c>
      <c r="G44" s="59" t="s">
        <v>105</v>
      </c>
      <c r="H44" s="17">
        <v>1</v>
      </c>
      <c r="I44" s="17">
        <v>3</v>
      </c>
      <c r="J44" s="5">
        <v>1</v>
      </c>
      <c r="K44" s="5">
        <v>2</v>
      </c>
      <c r="L44" s="5">
        <f t="shared" si="4"/>
        <v>7</v>
      </c>
      <c r="M44" s="31">
        <f t="shared" si="5"/>
        <v>3.6458333333333334E-3</v>
      </c>
      <c r="N44" s="10">
        <v>3.5057870370370371E-2</v>
      </c>
      <c r="O44" s="53">
        <v>8.3333333333333297E-3</v>
      </c>
      <c r="P44" s="6">
        <f t="shared" si="6"/>
        <v>2.672453703703704E-2</v>
      </c>
      <c r="Q44" s="6">
        <f t="shared" si="7"/>
        <v>3.0370370370370374E-2</v>
      </c>
      <c r="R44" s="6">
        <f>Q44-Q20</f>
        <v>3.946759259259261E-3</v>
      </c>
      <c r="S44" s="7"/>
    </row>
    <row r="45" spans="1:19" ht="13.5" customHeight="1" x14ac:dyDescent="0.3">
      <c r="A45" s="5"/>
      <c r="B45" s="83"/>
      <c r="C45" s="84"/>
      <c r="D45" s="101"/>
      <c r="E45" s="85"/>
      <c r="F45" s="86"/>
      <c r="G45" s="86"/>
      <c r="H45" s="87"/>
      <c r="I45" s="87"/>
      <c r="J45" s="60"/>
      <c r="K45" s="60"/>
      <c r="L45" s="60"/>
      <c r="M45" s="88"/>
      <c r="N45" s="89"/>
      <c r="O45" s="90"/>
      <c r="P45" s="91"/>
      <c r="Q45" s="91"/>
      <c r="R45" s="91"/>
      <c r="S45" s="7"/>
    </row>
    <row r="46" spans="1:19" ht="18.75" customHeight="1" x14ac:dyDescent="0.25">
      <c r="A46" s="106"/>
      <c r="B46" s="107"/>
      <c r="C46" s="99" t="s">
        <v>191</v>
      </c>
      <c r="D46" s="102"/>
      <c r="E46" s="79"/>
      <c r="F46" s="79"/>
      <c r="G46" s="78"/>
      <c r="H46" s="78"/>
      <c r="I46" s="78"/>
      <c r="J46" s="78"/>
      <c r="K46" s="78"/>
      <c r="L46" s="78"/>
      <c r="M46" s="78"/>
      <c r="N46" s="80"/>
      <c r="O46" s="79"/>
      <c r="P46" s="81"/>
      <c r="Q46" s="81"/>
      <c r="R46" s="81"/>
      <c r="S46" s="7"/>
    </row>
    <row r="47" spans="1:19" ht="21.75" customHeight="1" x14ac:dyDescent="0.3">
      <c r="A47" s="57"/>
      <c r="B47" s="108" t="s">
        <v>92</v>
      </c>
      <c r="C47" s="74" t="s">
        <v>93</v>
      </c>
      <c r="D47" s="105">
        <v>1997</v>
      </c>
      <c r="E47" s="92" t="s">
        <v>12</v>
      </c>
      <c r="F47" s="93" t="s">
        <v>94</v>
      </c>
      <c r="G47" s="94" t="s">
        <v>95</v>
      </c>
      <c r="H47" s="95">
        <v>3</v>
      </c>
      <c r="I47" s="95">
        <v>0</v>
      </c>
      <c r="J47" s="96">
        <v>1</v>
      </c>
      <c r="K47" s="96">
        <v>1</v>
      </c>
      <c r="L47" s="96">
        <f>H47+I47+J47+K47</f>
        <v>5</v>
      </c>
      <c r="M47" s="33">
        <f>"0:0:45"*L47</f>
        <v>2.6041666666666665E-3</v>
      </c>
      <c r="N47" s="97">
        <v>2.5949074074074072E-2</v>
      </c>
      <c r="O47" s="98">
        <v>3.4722222222222224E-4</v>
      </c>
      <c r="P47" s="97">
        <f t="shared" ref="P47" si="8">N47-O47</f>
        <v>2.5601851851851851E-2</v>
      </c>
      <c r="Q47" s="97">
        <f t="shared" ref="Q47" si="9">P47+M47</f>
        <v>2.8206018518518519E-2</v>
      </c>
      <c r="R47" s="97">
        <f>Q47-Q20</f>
        <v>1.7824074074074062E-3</v>
      </c>
      <c r="S47" s="7"/>
    </row>
    <row r="48" spans="1:19" ht="15.75" customHeight="1" x14ac:dyDescent="0.3">
      <c r="A48" s="57"/>
      <c r="B48" s="54"/>
      <c r="C48" s="55" t="s">
        <v>96</v>
      </c>
      <c r="D48" s="103">
        <v>1993</v>
      </c>
      <c r="E48" s="47"/>
      <c r="F48" s="46"/>
      <c r="G48" s="49"/>
      <c r="H48" s="17"/>
      <c r="I48" s="17"/>
      <c r="J48" s="5"/>
      <c r="K48" s="5"/>
      <c r="L48" s="5"/>
      <c r="M48" s="31"/>
      <c r="N48" s="6"/>
      <c r="O48" s="10"/>
      <c r="P48" s="6"/>
      <c r="Q48" s="6"/>
      <c r="R48" s="6"/>
      <c r="S48" s="7"/>
    </row>
    <row r="49" spans="1:29" ht="21.75" customHeight="1" x14ac:dyDescent="0.3">
      <c r="A49" s="57"/>
      <c r="B49" s="58" t="s">
        <v>97</v>
      </c>
      <c r="C49" s="52" t="s">
        <v>98</v>
      </c>
      <c r="D49" s="71">
        <v>2000</v>
      </c>
      <c r="E49" s="50" t="s">
        <v>99</v>
      </c>
      <c r="F49" s="46" t="s">
        <v>94</v>
      </c>
      <c r="G49" s="49" t="s">
        <v>95</v>
      </c>
      <c r="H49" s="17">
        <v>0</v>
      </c>
      <c r="I49" s="17">
        <v>1</v>
      </c>
      <c r="J49" s="5">
        <v>1</v>
      </c>
      <c r="K49" s="5">
        <v>2</v>
      </c>
      <c r="L49" s="5">
        <f>H49+I49+J49+K49</f>
        <v>4</v>
      </c>
      <c r="M49" s="31">
        <f>"0:0:45"*L49</f>
        <v>2.0833333333333333E-3</v>
      </c>
      <c r="N49" s="6">
        <v>3.7673611111111109E-2</v>
      </c>
      <c r="O49" s="53">
        <v>8.6805555555555559E-3</v>
      </c>
      <c r="P49" s="6">
        <f t="shared" ref="P49" si="10">N49-O49</f>
        <v>2.8993055555555553E-2</v>
      </c>
      <c r="Q49" s="6">
        <f t="shared" ref="Q49" si="11">P49+M49</f>
        <v>3.1076388888888886E-2</v>
      </c>
      <c r="R49" s="6">
        <f>Q49-Q20</f>
        <v>4.652777777777773E-3</v>
      </c>
      <c r="S49" s="7"/>
    </row>
    <row r="50" spans="1:29" ht="17.25" customHeight="1" x14ac:dyDescent="0.25">
      <c r="A50" s="57"/>
      <c r="B50" s="58"/>
      <c r="C50" s="56" t="s">
        <v>100</v>
      </c>
      <c r="D50" s="100">
        <v>1995</v>
      </c>
      <c r="E50" s="14"/>
      <c r="F50" s="14"/>
      <c r="G50" s="19"/>
      <c r="H50" s="17"/>
      <c r="I50" s="17"/>
      <c r="J50" s="5"/>
      <c r="K50" s="5"/>
      <c r="L50" s="5"/>
      <c r="M50" s="31"/>
      <c r="N50" s="6"/>
      <c r="O50" s="10"/>
      <c r="P50" s="6"/>
      <c r="Q50" s="6"/>
      <c r="R50" s="6"/>
      <c r="S50" s="7"/>
    </row>
    <row r="51" spans="1:29" ht="30" customHeight="1" x14ac:dyDescent="0.3">
      <c r="A51" s="57"/>
      <c r="B51" s="58" t="s">
        <v>101</v>
      </c>
      <c r="C51" s="52" t="s">
        <v>102</v>
      </c>
      <c r="D51" s="50">
        <v>2000</v>
      </c>
      <c r="E51" s="50" t="s">
        <v>99</v>
      </c>
      <c r="F51" s="46" t="s">
        <v>94</v>
      </c>
      <c r="G51" s="49" t="s">
        <v>95</v>
      </c>
      <c r="H51" s="17">
        <v>1</v>
      </c>
      <c r="I51" s="17">
        <v>2</v>
      </c>
      <c r="J51" s="5">
        <v>2</v>
      </c>
      <c r="K51" s="5">
        <v>2</v>
      </c>
      <c r="L51" s="5">
        <f>H51+I51+J51+K51</f>
        <v>7</v>
      </c>
      <c r="M51" s="31">
        <f>"0:0:45"*L51</f>
        <v>3.6458333333333334E-3</v>
      </c>
      <c r="N51" s="6">
        <v>4.1585648148148149E-2</v>
      </c>
      <c r="O51" s="53">
        <v>9.0277777777777787E-3</v>
      </c>
      <c r="P51" s="6">
        <f t="shared" ref="P51" si="12">N51-O51</f>
        <v>3.2557870370370369E-2</v>
      </c>
      <c r="Q51" s="6">
        <f t="shared" ref="Q51" si="13">P51+M51</f>
        <v>3.6203703703703703E-2</v>
      </c>
      <c r="R51" s="6">
        <f>Q51-Q20</f>
        <v>9.7800925925925902E-3</v>
      </c>
      <c r="S51" s="7"/>
    </row>
    <row r="52" spans="1:29" ht="15.75" customHeight="1" x14ac:dyDescent="0.25">
      <c r="A52" s="57"/>
      <c r="B52" s="57"/>
      <c r="C52" s="56" t="s">
        <v>103</v>
      </c>
      <c r="D52" s="100">
        <v>1998</v>
      </c>
      <c r="E52" s="14"/>
      <c r="F52" s="14"/>
      <c r="G52" s="19"/>
      <c r="H52" s="17"/>
      <c r="I52" s="17"/>
      <c r="J52" s="5"/>
      <c r="K52" s="5"/>
      <c r="L52" s="5"/>
      <c r="M52" s="31"/>
      <c r="N52" s="6"/>
      <c r="O52" s="10"/>
      <c r="P52" s="6"/>
      <c r="Q52" s="6"/>
      <c r="R52" s="6"/>
      <c r="S52" s="7"/>
    </row>
    <row r="53" spans="1:29" ht="15.75" customHeight="1" x14ac:dyDescent="0.25">
      <c r="A53" s="20"/>
      <c r="B53" s="5"/>
      <c r="C53" s="18"/>
      <c r="D53" s="14"/>
      <c r="E53" s="14"/>
      <c r="F53" s="14"/>
      <c r="G53" s="19"/>
      <c r="H53" s="17"/>
      <c r="I53" s="17"/>
      <c r="J53" s="5"/>
      <c r="K53" s="5"/>
      <c r="L53" s="5"/>
      <c r="M53" s="5"/>
      <c r="N53" s="6"/>
      <c r="O53" s="10"/>
      <c r="P53" s="6"/>
      <c r="Q53" s="6"/>
      <c r="R53" s="120"/>
      <c r="S53" s="7"/>
    </row>
    <row r="54" spans="1:29" ht="12" customHeight="1" x14ac:dyDescent="0.25">
      <c r="G54" s="15"/>
      <c r="H54" s="15"/>
      <c r="I54" s="15"/>
      <c r="J54" s="15"/>
      <c r="K54" s="15"/>
      <c r="L54" s="15"/>
      <c r="M54" s="15"/>
      <c r="S54" s="8"/>
      <c r="V54" s="242"/>
      <c r="W54" s="242"/>
      <c r="X54" s="242"/>
      <c r="Y54" s="242"/>
      <c r="Z54" s="242"/>
      <c r="AA54" s="242"/>
      <c r="AB54" s="110"/>
      <c r="AC54" s="115"/>
    </row>
    <row r="55" spans="1:29" ht="25.5" customHeight="1" x14ac:dyDescent="0.25">
      <c r="B55" s="111" t="s">
        <v>29</v>
      </c>
      <c r="C55" s="111"/>
      <c r="D55" s="246" t="s">
        <v>42</v>
      </c>
      <c r="E55" s="246"/>
      <c r="F55" s="39" t="s">
        <v>30</v>
      </c>
      <c r="G55" s="40"/>
      <c r="H55" s="40"/>
      <c r="I55" s="39"/>
      <c r="J55" s="32"/>
      <c r="K55" s="32"/>
      <c r="L55" s="32"/>
      <c r="M55" s="118"/>
      <c r="S55" s="110"/>
      <c r="V55" s="1"/>
      <c r="W55" s="1"/>
      <c r="X55" s="242"/>
      <c r="Y55" s="242"/>
      <c r="Z55" s="242"/>
      <c r="AA55" s="242"/>
      <c r="AB55" s="110"/>
      <c r="AC55" s="115"/>
    </row>
    <row r="56" spans="1:29" ht="18.75" customHeight="1" x14ac:dyDescent="0.25">
      <c r="B56" s="253" t="s">
        <v>34</v>
      </c>
      <c r="C56" s="253"/>
      <c r="D56" s="40"/>
      <c r="E56" s="113"/>
      <c r="F56" s="113"/>
      <c r="G56" s="40"/>
      <c r="H56" s="40"/>
      <c r="I56" s="40"/>
      <c r="S56" s="110"/>
    </row>
    <row r="57" spans="1:29" ht="9.75" customHeight="1" x14ac:dyDescent="0.25">
      <c r="B57" s="111"/>
      <c r="C57" s="111"/>
      <c r="D57" s="40"/>
      <c r="E57" s="113"/>
      <c r="F57" s="113"/>
      <c r="G57" s="40"/>
      <c r="H57" s="40"/>
      <c r="I57" s="40"/>
      <c r="S57" s="110"/>
    </row>
    <row r="58" spans="1:29" ht="21" customHeight="1" x14ac:dyDescent="0.25">
      <c r="B58" s="111" t="s">
        <v>31</v>
      </c>
      <c r="C58" s="111"/>
      <c r="D58" s="246" t="s">
        <v>42</v>
      </c>
      <c r="E58" s="246"/>
      <c r="F58" s="114" t="s">
        <v>32</v>
      </c>
      <c r="G58" s="40"/>
      <c r="H58" s="114"/>
      <c r="I58" s="114"/>
      <c r="J58" s="121"/>
      <c r="K58" s="121"/>
      <c r="L58" s="121"/>
      <c r="M58" s="117"/>
      <c r="S58" s="110"/>
    </row>
    <row r="59" spans="1:29" ht="18.75" customHeight="1" x14ac:dyDescent="0.25">
      <c r="B59" s="253" t="s">
        <v>34</v>
      </c>
      <c r="C59" s="253"/>
      <c r="D59" s="111"/>
      <c r="E59" s="111"/>
      <c r="F59" s="111"/>
      <c r="G59" s="111"/>
      <c r="H59" s="111"/>
      <c r="I59" s="111"/>
      <c r="J59" s="110"/>
      <c r="K59" s="110"/>
      <c r="L59" s="110"/>
      <c r="M59" s="110"/>
      <c r="S59" s="110"/>
    </row>
    <row r="60" spans="1:29" ht="15.75" x14ac:dyDescent="0.25">
      <c r="B60" s="34"/>
      <c r="C60" s="34"/>
      <c r="D60" s="254"/>
      <c r="E60" s="254"/>
      <c r="F60" s="254"/>
      <c r="G60" s="254"/>
      <c r="H60" s="254"/>
      <c r="I60" s="254"/>
      <c r="J60" s="110"/>
      <c r="K60" s="110"/>
      <c r="L60" s="12"/>
      <c r="M60" s="12"/>
      <c r="S60" s="110"/>
    </row>
    <row r="61" spans="1:29" ht="15.75" x14ac:dyDescent="0.25">
      <c r="B61" s="40"/>
      <c r="C61" s="40"/>
      <c r="D61" s="246"/>
      <c r="E61" s="246"/>
      <c r="F61" s="246"/>
      <c r="G61" s="246"/>
      <c r="H61" s="246"/>
      <c r="I61" s="246"/>
      <c r="J61" s="115"/>
      <c r="K61" s="115"/>
      <c r="L61" s="13"/>
      <c r="M61" s="13"/>
      <c r="S61" s="115"/>
    </row>
    <row r="62" spans="1:29" ht="15" x14ac:dyDescent="0.25">
      <c r="D62" s="242"/>
      <c r="E62" s="242"/>
      <c r="F62" s="242"/>
      <c r="G62" s="242"/>
      <c r="H62" s="110"/>
      <c r="I62" s="115"/>
      <c r="J62" s="115"/>
      <c r="K62" s="115"/>
      <c r="L62" s="13"/>
      <c r="M62" s="13"/>
      <c r="S62" s="115"/>
    </row>
    <row r="63" spans="1:29" ht="20.25" customHeight="1" x14ac:dyDescent="0.25">
      <c r="H63" s="110"/>
      <c r="I63" s="115"/>
      <c r="J63" s="115"/>
      <c r="K63" s="115"/>
      <c r="L63" s="13"/>
      <c r="M63" s="13"/>
      <c r="S63" s="115"/>
      <c r="T63" s="110"/>
    </row>
    <row r="64" spans="1:29" ht="6.75" customHeight="1" x14ac:dyDescent="0.25">
      <c r="B64" s="242"/>
      <c r="C64" s="242"/>
      <c r="D64" s="242"/>
      <c r="E64" s="242"/>
      <c r="F64" s="242"/>
      <c r="G64" s="242"/>
      <c r="H64" s="110"/>
      <c r="I64" s="115"/>
      <c r="J64" s="115"/>
      <c r="K64" s="115"/>
      <c r="L64" s="13"/>
      <c r="M64" s="13"/>
      <c r="T64" s="110"/>
    </row>
    <row r="65" spans="2:20" ht="15" x14ac:dyDescent="0.25">
      <c r="B65" s="242"/>
      <c r="C65" s="242"/>
      <c r="D65" s="242"/>
      <c r="E65" s="242"/>
      <c r="F65" s="242"/>
      <c r="G65" s="242"/>
      <c r="H65" s="9"/>
      <c r="L65" s="13"/>
      <c r="M65" s="13"/>
      <c r="T65" s="110"/>
    </row>
    <row r="66" spans="2:20" ht="6.75" customHeight="1" x14ac:dyDescent="0.2"/>
  </sheetData>
  <mergeCells count="33">
    <mergeCell ref="A14:D14"/>
    <mergeCell ref="A1:R1"/>
    <mergeCell ref="A2:R2"/>
    <mergeCell ref="A3:R3"/>
    <mergeCell ref="A4:R4"/>
    <mergeCell ref="A13:D13"/>
    <mergeCell ref="A15:D15"/>
    <mergeCell ref="A16:D16"/>
    <mergeCell ref="A18:A19"/>
    <mergeCell ref="B18:B19"/>
    <mergeCell ref="C18:C19"/>
    <mergeCell ref="D18:D19"/>
    <mergeCell ref="D55:E55"/>
    <mergeCell ref="X55:AA55"/>
    <mergeCell ref="E18:E19"/>
    <mergeCell ref="F18:F19"/>
    <mergeCell ref="G18:G19"/>
    <mergeCell ref="H18:L18"/>
    <mergeCell ref="M18:M19"/>
    <mergeCell ref="N18:N19"/>
    <mergeCell ref="O18:O19"/>
    <mergeCell ref="P18:P19"/>
    <mergeCell ref="Q18:Q19"/>
    <mergeCell ref="R18:R19"/>
    <mergeCell ref="V54:AA54"/>
    <mergeCell ref="B64:G64"/>
    <mergeCell ref="B65:G65"/>
    <mergeCell ref="B56:C56"/>
    <mergeCell ref="D58:E58"/>
    <mergeCell ref="B59:C59"/>
    <mergeCell ref="D60:I60"/>
    <mergeCell ref="D61:I61"/>
    <mergeCell ref="D62:G62"/>
  </mergeCells>
  <pageMargins left="0.39370078740157483" right="0.39370078740157483" top="0.59055118110236227" bottom="0" header="0.11811023622047245" footer="0.11811023622047245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юн. 05-06</vt:lpstr>
      <vt:lpstr>дев 05-06 </vt:lpstr>
      <vt:lpstr>юн 99-00</vt:lpstr>
      <vt:lpstr>юн 01-02</vt:lpstr>
      <vt:lpstr>дев 99-00,01-02</vt:lpstr>
      <vt:lpstr>юн 03-04 (2)</vt:lpstr>
      <vt:lpstr>дев, 03-04</vt:lpstr>
      <vt:lpstr>слабовидящие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X554L-2</cp:lastModifiedBy>
  <cp:lastPrinted>2018-03-17T08:52:52Z</cp:lastPrinted>
  <dcterms:created xsi:type="dcterms:W3CDTF">1996-10-08T23:32:33Z</dcterms:created>
  <dcterms:modified xsi:type="dcterms:W3CDTF">2018-03-17T08:53:23Z</dcterms:modified>
</cp:coreProperties>
</file>